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ometry\CT Forms\19-20\"/>
    </mc:Choice>
  </mc:AlternateContent>
  <xr:revisionPtr revIDLastSave="0" documentId="8_{2FBBCD8A-390D-4B0F-9508-D5F8298B073B}" xr6:coauthVersionLast="41" xr6:coauthVersionMax="41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lendar View" sheetId="1" r:id="rId1"/>
    <sheet name="List_View" sheetId="5" r:id="rId2"/>
  </sheets>
  <definedNames>
    <definedName name="Comment">List_View!$E$4:$E$108</definedName>
    <definedName name="Date">List_View!$B$4:$B$108</definedName>
    <definedName name="_xlnm.Print_Area" localSheetId="0">'Calendar View'!$A$1:$P$43</definedName>
    <definedName name="Session_Day">List_View!$D$4:$D$108</definedName>
    <definedName name="Topic">List_View!$F$4:$F$106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E7" i="1" l="1"/>
  <c r="A109" i="5" l="1"/>
  <c r="A110" i="5" s="1"/>
  <c r="A111" i="5" s="1"/>
  <c r="A112" i="5" s="1"/>
  <c r="A115" i="5"/>
  <c r="A116" i="5"/>
  <c r="A117" i="5" s="1"/>
  <c r="A118" i="5" s="1"/>
  <c r="A121" i="5"/>
  <c r="A122" i="5" s="1"/>
  <c r="A123" i="5" s="1"/>
  <c r="A124" i="5" s="1"/>
  <c r="A127" i="5"/>
  <c r="A128" i="5"/>
  <c r="A129" i="5" s="1"/>
  <c r="A130" i="5" s="1"/>
  <c r="A133" i="5"/>
  <c r="A134" i="5" s="1"/>
  <c r="A135" i="5" s="1"/>
  <c r="A136" i="5" s="1"/>
  <c r="A139" i="5"/>
  <c r="A140" i="5"/>
  <c r="A141" i="5" s="1"/>
  <c r="A142" i="5" s="1"/>
  <c r="A145" i="5"/>
  <c r="A146" i="5" s="1"/>
  <c r="A147" i="5" s="1"/>
  <c r="A148" i="5" s="1"/>
  <c r="A151" i="5"/>
  <c r="A152" i="5"/>
  <c r="A153" i="5" s="1"/>
  <c r="A154" i="5" s="1"/>
  <c r="A157" i="5"/>
  <c r="A158" i="5" s="1"/>
  <c r="A159" i="5" s="1"/>
  <c r="A160" i="5" s="1"/>
  <c r="A163" i="5"/>
  <c r="A164" i="5"/>
  <c r="A165" i="5" s="1"/>
  <c r="A166" i="5" s="1"/>
  <c r="A169" i="5"/>
  <c r="A170" i="5" s="1"/>
  <c r="A171" i="5" s="1"/>
  <c r="A172" i="5" s="1"/>
  <c r="A175" i="5"/>
  <c r="A176" i="5"/>
  <c r="A177" i="5" s="1"/>
  <c r="A178" i="5" s="1"/>
  <c r="A181" i="5"/>
  <c r="A182" i="5" s="1"/>
  <c r="A183" i="5" s="1"/>
  <c r="A184" i="5" s="1"/>
  <c r="A187" i="5"/>
  <c r="A188" i="5"/>
  <c r="A189" i="5" s="1"/>
  <c r="A190" i="5" s="1"/>
  <c r="A193" i="5"/>
  <c r="A194" i="5" s="1"/>
  <c r="A195" i="5" s="1"/>
  <c r="A196" i="5" s="1"/>
  <c r="A199" i="5"/>
  <c r="A200" i="5"/>
  <c r="A201" i="5" s="1"/>
  <c r="A202" i="5" s="1"/>
  <c r="A205" i="5"/>
  <c r="A206" i="5" s="1"/>
  <c r="A207" i="5" s="1"/>
  <c r="A208" i="5" s="1"/>
  <c r="A211" i="5"/>
  <c r="A212" i="5"/>
  <c r="A213" i="5" s="1"/>
  <c r="A214" i="5" s="1"/>
  <c r="C34" i="1" l="1"/>
  <c r="L6" i="1"/>
  <c r="C4" i="5" l="1"/>
  <c r="D7" i="5" l="1"/>
  <c r="H43" i="1"/>
  <c r="B5" i="5" l="1"/>
  <c r="N26" i="1" l="1"/>
  <c r="K26" i="1"/>
  <c r="H26" i="1"/>
  <c r="E26" i="1"/>
  <c r="B26" i="1"/>
  <c r="B28" i="1" l="1"/>
  <c r="E28" i="1"/>
  <c r="H28" i="1"/>
  <c r="K28" i="1"/>
  <c r="N28" i="1"/>
  <c r="B33" i="1"/>
  <c r="E9" i="1"/>
  <c r="E37" i="1" l="1"/>
  <c r="L40" i="1"/>
  <c r="B6" i="1" l="1"/>
  <c r="E23" i="1" l="1"/>
  <c r="K14" i="1"/>
  <c r="H14" i="1"/>
  <c r="E14" i="1"/>
  <c r="H23" i="1"/>
  <c r="C42" i="1"/>
  <c r="N42" i="1"/>
  <c r="K42" i="1"/>
  <c r="H42" i="1"/>
  <c r="E42" i="1"/>
  <c r="B42" i="1"/>
  <c r="N40" i="1"/>
  <c r="K40" i="1"/>
  <c r="H40" i="1"/>
  <c r="E40" i="1"/>
  <c r="B40" i="1"/>
  <c r="N41" i="1"/>
  <c r="K41" i="1"/>
  <c r="H41" i="1"/>
  <c r="E41" i="1"/>
  <c r="B41" i="1"/>
  <c r="O40" i="1"/>
  <c r="I40" i="1"/>
  <c r="F40" i="1"/>
  <c r="C40" i="1"/>
  <c r="C5" i="5"/>
  <c r="B14" i="1"/>
  <c r="N12" i="1"/>
  <c r="K12" i="1"/>
  <c r="H12" i="1"/>
  <c r="E12" i="1"/>
  <c r="B12" i="1"/>
  <c r="N10" i="1"/>
  <c r="K10" i="1"/>
  <c r="H10" i="1"/>
  <c r="E10" i="1"/>
  <c r="B10" i="1"/>
  <c r="N8" i="1"/>
  <c r="K8" i="1"/>
  <c r="H8" i="1"/>
  <c r="E8" i="1"/>
  <c r="B8" i="1"/>
  <c r="B2" i="1"/>
  <c r="N6" i="1"/>
  <c r="K6" i="1"/>
  <c r="H6" i="1"/>
  <c r="E6" i="1"/>
  <c r="N4" i="1"/>
  <c r="K4" i="1"/>
  <c r="H4" i="1"/>
  <c r="E4" i="1"/>
  <c r="B4" i="1"/>
  <c r="N2" i="1"/>
  <c r="K2" i="1"/>
  <c r="H2" i="1"/>
  <c r="E2" i="1"/>
  <c r="N24" i="1"/>
  <c r="K24" i="1"/>
  <c r="H24" i="1"/>
  <c r="H22" i="1"/>
  <c r="K22" i="1"/>
  <c r="N22" i="1"/>
  <c r="N20" i="1"/>
  <c r="K20" i="1"/>
  <c r="H20" i="1"/>
  <c r="H18" i="1"/>
  <c r="K18" i="1"/>
  <c r="N18" i="1"/>
  <c r="N16" i="1"/>
  <c r="K16" i="1"/>
  <c r="H16" i="1"/>
  <c r="N14" i="1"/>
  <c r="E24" i="1"/>
  <c r="E22" i="1"/>
  <c r="E20" i="1"/>
  <c r="E18" i="1"/>
  <c r="E16" i="1"/>
  <c r="B32" i="1"/>
  <c r="B30" i="1"/>
  <c r="B24" i="1"/>
  <c r="B22" i="1"/>
  <c r="B20" i="1"/>
  <c r="B18" i="1"/>
  <c r="B16" i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B7" i="1"/>
  <c r="O42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L42" i="1"/>
  <c r="L38" i="1"/>
  <c r="L36" i="1"/>
  <c r="L34" i="1"/>
  <c r="L30" i="1"/>
  <c r="L28" i="1"/>
  <c r="L26" i="1"/>
  <c r="L24" i="1"/>
  <c r="L22" i="1"/>
  <c r="L20" i="1"/>
  <c r="L18" i="1"/>
  <c r="L16" i="1"/>
  <c r="L14" i="1"/>
  <c r="L12" i="1"/>
  <c r="L10" i="1"/>
  <c r="L8" i="1"/>
  <c r="L4" i="1"/>
  <c r="I42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F42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4" i="1"/>
  <c r="O2" i="1"/>
  <c r="L2" i="1"/>
  <c r="I2" i="1"/>
  <c r="F2" i="1"/>
  <c r="C38" i="1"/>
  <c r="C36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N39" i="1"/>
  <c r="N37" i="1"/>
  <c r="N35" i="1"/>
  <c r="N33" i="1"/>
  <c r="N31" i="1"/>
  <c r="N29" i="1"/>
  <c r="N27" i="1"/>
  <c r="N25" i="1"/>
  <c r="N21" i="1"/>
  <c r="N19" i="1"/>
  <c r="N17" i="1"/>
  <c r="N15" i="1"/>
  <c r="N13" i="1"/>
  <c r="N11" i="1"/>
  <c r="N9" i="1"/>
  <c r="N7" i="1"/>
  <c r="N5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39" i="1"/>
  <c r="H37" i="1"/>
  <c r="H35" i="1"/>
  <c r="H33" i="1"/>
  <c r="H31" i="1"/>
  <c r="H29" i="1"/>
  <c r="H27" i="1"/>
  <c r="H25" i="1"/>
  <c r="H21" i="1"/>
  <c r="H19" i="1"/>
  <c r="H17" i="1"/>
  <c r="H15" i="1"/>
  <c r="H13" i="1"/>
  <c r="H11" i="1"/>
  <c r="H9" i="1"/>
  <c r="H7" i="1"/>
  <c r="H5" i="1"/>
  <c r="E43" i="1"/>
  <c r="E39" i="1"/>
  <c r="E35" i="1"/>
  <c r="E33" i="1"/>
  <c r="E31" i="1"/>
  <c r="E29" i="1"/>
  <c r="E27" i="1"/>
  <c r="E25" i="1"/>
  <c r="E21" i="1"/>
  <c r="E19" i="1"/>
  <c r="E17" i="1"/>
  <c r="E15" i="1"/>
  <c r="E13" i="1"/>
  <c r="E11" i="1"/>
  <c r="E5" i="1"/>
  <c r="B43" i="1"/>
  <c r="B39" i="1"/>
  <c r="B37" i="1"/>
  <c r="B35" i="1"/>
  <c r="B31" i="1"/>
  <c r="B29" i="1"/>
  <c r="B27" i="1"/>
  <c r="B25" i="1"/>
  <c r="B23" i="1"/>
  <c r="B21" i="1"/>
  <c r="B19" i="1"/>
  <c r="B17" i="1"/>
  <c r="B15" i="1"/>
  <c r="B13" i="1"/>
  <c r="B11" i="1"/>
  <c r="B9" i="1"/>
  <c r="B5" i="1"/>
  <c r="N38" i="1"/>
  <c r="K38" i="1"/>
  <c r="H38" i="1"/>
  <c r="E38" i="1"/>
  <c r="B38" i="1"/>
  <c r="N36" i="1"/>
  <c r="K36" i="1"/>
  <c r="H36" i="1"/>
  <c r="E36" i="1"/>
  <c r="B36" i="1"/>
  <c r="N34" i="1"/>
  <c r="K34" i="1"/>
  <c r="H34" i="1"/>
  <c r="E34" i="1"/>
  <c r="B34" i="1"/>
  <c r="N32" i="1"/>
  <c r="K32" i="1"/>
  <c r="H32" i="1"/>
  <c r="E32" i="1"/>
  <c r="N30" i="1"/>
  <c r="K30" i="1"/>
  <c r="H30" i="1"/>
  <c r="E30" i="1"/>
  <c r="D2" i="1"/>
  <c r="C6" i="5" l="1"/>
  <c r="G2" i="1"/>
  <c r="B7" i="5" l="1"/>
  <c r="M2" i="1" s="1"/>
  <c r="J2" i="1"/>
  <c r="B8" i="5" l="1"/>
  <c r="B9" i="5" s="1"/>
  <c r="C7" i="5"/>
  <c r="C8" i="5" l="1"/>
  <c r="P2" i="1"/>
  <c r="B10" i="5"/>
  <c r="C9" i="5"/>
  <c r="D4" i="1"/>
  <c r="C10" i="5" l="1"/>
  <c r="G4" i="1"/>
  <c r="B11" i="5"/>
  <c r="B12" i="5" l="1"/>
  <c r="C11" i="5"/>
  <c r="J4" i="1"/>
  <c r="B13" i="5" l="1"/>
  <c r="M4" i="1"/>
  <c r="C12" i="5"/>
  <c r="P4" i="1" l="1"/>
  <c r="B14" i="5"/>
  <c r="C13" i="5"/>
  <c r="C14" i="5" l="1"/>
  <c r="B15" i="5"/>
  <c r="D6" i="1"/>
  <c r="C15" i="5" l="1"/>
  <c r="G6" i="1"/>
  <c r="B16" i="5"/>
  <c r="J6" i="1" l="1"/>
  <c r="B17" i="5"/>
  <c r="C16" i="5"/>
  <c r="M6" i="1" l="1"/>
  <c r="B18" i="5"/>
  <c r="C17" i="5"/>
  <c r="C18" i="5" l="1"/>
  <c r="B19" i="5"/>
  <c r="P6" i="1"/>
  <c r="C19" i="5" l="1"/>
  <c r="B20" i="5"/>
  <c r="D8" i="1"/>
  <c r="G8" i="1" l="1"/>
  <c r="B21" i="5"/>
  <c r="C20" i="5"/>
  <c r="J8" i="1" l="1"/>
  <c r="B22" i="5"/>
  <c r="C21" i="5"/>
  <c r="C22" i="5" l="1"/>
  <c r="B23" i="5"/>
  <c r="M8" i="1"/>
  <c r="C23" i="5" l="1"/>
  <c r="P8" i="1"/>
  <c r="B24" i="5"/>
  <c r="D10" i="1" l="1"/>
  <c r="B25" i="5"/>
  <c r="C24" i="5"/>
  <c r="B26" i="5" l="1"/>
  <c r="G10" i="1"/>
  <c r="C25" i="5"/>
  <c r="B27" i="5" l="1"/>
  <c r="C26" i="5"/>
  <c r="J10" i="1"/>
  <c r="C27" i="5" l="1"/>
  <c r="B28" i="5"/>
  <c r="M10" i="1"/>
  <c r="P10" i="1" l="1"/>
  <c r="B29" i="5"/>
  <c r="C28" i="5"/>
  <c r="B30" i="5" l="1"/>
  <c r="D12" i="1"/>
  <c r="C29" i="5"/>
  <c r="B31" i="5" l="1"/>
  <c r="C30" i="5"/>
  <c r="G12" i="1"/>
  <c r="C31" i="5" l="1"/>
  <c r="B32" i="5"/>
  <c r="J12" i="1"/>
  <c r="M12" i="1" l="1"/>
  <c r="B33" i="5"/>
  <c r="C32" i="5"/>
  <c r="P12" i="1" l="1"/>
  <c r="B34" i="5"/>
  <c r="C33" i="5"/>
  <c r="C34" i="5" l="1"/>
  <c r="B35" i="5"/>
  <c r="D14" i="1"/>
  <c r="C35" i="5" l="1"/>
  <c r="B36" i="5"/>
  <c r="G14" i="1"/>
  <c r="J14" i="1" l="1"/>
  <c r="B37" i="5"/>
  <c r="C36" i="5"/>
  <c r="B38" i="5" l="1"/>
  <c r="M14" i="1"/>
  <c r="C37" i="5"/>
  <c r="B39" i="5" l="1"/>
  <c r="C38" i="5"/>
  <c r="P14" i="1"/>
  <c r="C39" i="5" l="1"/>
  <c r="B40" i="5"/>
  <c r="D16" i="1"/>
  <c r="G16" i="1" l="1"/>
  <c r="B41" i="5"/>
  <c r="C40" i="5"/>
  <c r="J16" i="1" l="1"/>
  <c r="B42" i="5"/>
  <c r="C41" i="5"/>
  <c r="C42" i="5" l="1"/>
  <c r="B43" i="5"/>
  <c r="M16" i="1"/>
  <c r="C43" i="5" l="1"/>
  <c r="B44" i="5"/>
  <c r="P16" i="1"/>
  <c r="B45" i="5" l="1"/>
  <c r="D18" i="1"/>
  <c r="C44" i="5"/>
  <c r="B46" i="5" l="1"/>
  <c r="G18" i="1"/>
  <c r="C45" i="5"/>
  <c r="B47" i="5" l="1"/>
  <c r="C46" i="5"/>
  <c r="J18" i="1"/>
  <c r="C47" i="5" l="1"/>
  <c r="B48" i="5"/>
  <c r="M18" i="1"/>
  <c r="P18" i="1" l="1"/>
  <c r="B49" i="5"/>
  <c r="C48" i="5"/>
  <c r="D20" i="1" l="1"/>
  <c r="B50" i="5"/>
  <c r="C49" i="5"/>
  <c r="C50" i="5" l="1"/>
  <c r="B51" i="5"/>
  <c r="G20" i="1"/>
  <c r="C51" i="5" l="1"/>
  <c r="B52" i="5"/>
  <c r="J20" i="1"/>
  <c r="B53" i="5" l="1"/>
  <c r="M20" i="1"/>
  <c r="C52" i="5"/>
  <c r="P20" i="1" l="1"/>
  <c r="B54" i="5"/>
  <c r="C53" i="5"/>
  <c r="C54" i="5" l="1"/>
  <c r="B55" i="5"/>
  <c r="D22" i="1"/>
  <c r="B56" i="5" l="1"/>
  <c r="C55" i="5"/>
  <c r="G22" i="1"/>
  <c r="J22" i="1" l="1"/>
  <c r="B57" i="5"/>
  <c r="M22" i="1" s="1"/>
  <c r="C56" i="5"/>
  <c r="B58" i="5" l="1"/>
  <c r="C57" i="5"/>
  <c r="C58" i="5" l="1"/>
  <c r="P22" i="1"/>
  <c r="B59" i="5"/>
  <c r="B60" i="5" l="1"/>
  <c r="C59" i="5"/>
  <c r="D24" i="1"/>
  <c r="G24" i="1" l="1"/>
  <c r="C60" i="5"/>
  <c r="B61" i="5"/>
  <c r="C61" i="5" l="1"/>
  <c r="B62" i="5"/>
  <c r="J24" i="1"/>
  <c r="C62" i="5" l="1"/>
  <c r="B63" i="5"/>
  <c r="M24" i="1"/>
  <c r="B64" i="5" l="1"/>
  <c r="C63" i="5"/>
  <c r="P24" i="1"/>
  <c r="B65" i="5" l="1"/>
  <c r="C64" i="5"/>
  <c r="D26" i="1"/>
  <c r="C65" i="5" l="1"/>
  <c r="G26" i="1"/>
  <c r="B66" i="5"/>
  <c r="C66" i="5" l="1"/>
  <c r="J26" i="1"/>
  <c r="B67" i="5"/>
  <c r="B68" i="5" l="1"/>
  <c r="C67" i="5"/>
  <c r="M26" i="1"/>
  <c r="B69" i="5" l="1"/>
  <c r="P26" i="1"/>
  <c r="C68" i="5"/>
  <c r="B70" i="5" l="1"/>
  <c r="C69" i="5"/>
  <c r="D28" i="1"/>
  <c r="C70" i="5" l="1"/>
  <c r="G28" i="1"/>
  <c r="B71" i="5"/>
  <c r="C71" i="5" l="1"/>
  <c r="B72" i="5"/>
  <c r="J28" i="1"/>
  <c r="M28" i="1" l="1"/>
  <c r="B73" i="5"/>
  <c r="C72" i="5"/>
  <c r="P28" i="1" l="1"/>
  <c r="B74" i="5"/>
  <c r="C73" i="5"/>
  <c r="C74" i="5" l="1"/>
  <c r="B75" i="5"/>
  <c r="D30" i="1"/>
  <c r="B76" i="5" l="1"/>
  <c r="C75" i="5"/>
  <c r="G30" i="1"/>
  <c r="J30" i="1" l="1"/>
  <c r="B77" i="5"/>
  <c r="C76" i="5"/>
  <c r="C77" i="5" l="1"/>
  <c r="B78" i="5"/>
  <c r="M30" i="1"/>
  <c r="C78" i="5" l="1"/>
  <c r="B79" i="5"/>
  <c r="P30" i="1"/>
  <c r="C79" i="5" l="1"/>
  <c r="B80" i="5"/>
  <c r="D32" i="1"/>
  <c r="C80" i="5" l="1"/>
  <c r="G32" i="1"/>
  <c r="B81" i="5"/>
  <c r="C81" i="5" l="1"/>
  <c r="B82" i="5"/>
  <c r="J32" i="1"/>
  <c r="C82" i="5" l="1"/>
  <c r="B83" i="5"/>
  <c r="M32" i="1"/>
  <c r="C83" i="5" l="1"/>
  <c r="P32" i="1"/>
  <c r="B84" i="5"/>
  <c r="C84" i="5" l="1"/>
  <c r="B85" i="5"/>
  <c r="D34" i="1"/>
  <c r="G34" i="1" l="1"/>
  <c r="B86" i="5"/>
  <c r="C85" i="5"/>
  <c r="C86" i="5" l="1"/>
  <c r="B87" i="5"/>
  <c r="J34" i="1"/>
  <c r="C87" i="5" l="1"/>
  <c r="B88" i="5"/>
  <c r="M34" i="1"/>
  <c r="B89" i="5" l="1"/>
  <c r="C88" i="5"/>
  <c r="P34" i="1"/>
  <c r="B90" i="5" l="1"/>
  <c r="D36" i="1"/>
  <c r="C89" i="5"/>
  <c r="B91" i="5" l="1"/>
  <c r="C90" i="5"/>
  <c r="G36" i="1"/>
  <c r="C91" i="5" l="1"/>
  <c r="B92" i="5"/>
  <c r="J36" i="1"/>
  <c r="C92" i="5" l="1"/>
  <c r="B93" i="5"/>
  <c r="M36" i="1"/>
  <c r="C93" i="5" l="1"/>
  <c r="B94" i="5"/>
  <c r="P36" i="1"/>
  <c r="C94" i="5" l="1"/>
  <c r="B95" i="5"/>
  <c r="D38" i="1"/>
  <c r="C95" i="5" l="1"/>
  <c r="B96" i="5"/>
  <c r="G38" i="1"/>
  <c r="B97" i="5" l="1"/>
  <c r="C96" i="5"/>
  <c r="J38" i="1"/>
  <c r="B98" i="5" l="1"/>
  <c r="C97" i="5"/>
  <c r="M38" i="1"/>
  <c r="B99" i="5" l="1"/>
  <c r="C98" i="5"/>
  <c r="P38" i="1"/>
  <c r="B100" i="5" l="1"/>
  <c r="D40" i="1"/>
  <c r="C99" i="5"/>
  <c r="B101" i="5" l="1"/>
  <c r="G40" i="1"/>
  <c r="C100" i="5"/>
  <c r="B102" i="5" l="1"/>
  <c r="J40" i="1"/>
  <c r="C101" i="5"/>
  <c r="B103" i="5" l="1"/>
  <c r="C102" i="5"/>
  <c r="M40" i="1"/>
  <c r="B104" i="5" l="1"/>
  <c r="P40" i="1"/>
  <c r="C103" i="5"/>
  <c r="C104" i="5" l="1"/>
  <c r="D42" i="1"/>
  <c r="B105" i="5"/>
  <c r="B106" i="5" l="1"/>
  <c r="G42" i="1"/>
  <c r="C105" i="5"/>
  <c r="J42" i="1" l="1"/>
  <c r="C106" i="5"/>
  <c r="P42" i="1" l="1"/>
  <c r="M42" i="1"/>
</calcChain>
</file>

<file path=xl/sharedStrings.xml><?xml version="1.0" encoding="utf-8"?>
<sst xmlns="http://schemas.openxmlformats.org/spreadsheetml/2006/main" count="395" uniqueCount="133">
  <si>
    <t>Pebblebrook - Geometry- Fall 2019</t>
  </si>
  <si>
    <t>Aug</t>
  </si>
  <si>
    <t>Sep</t>
  </si>
  <si>
    <t>Oct</t>
  </si>
  <si>
    <t>Nov</t>
  </si>
  <si>
    <t>Dec</t>
  </si>
  <si>
    <t>Finals</t>
  </si>
  <si>
    <t>PEBBLEBROOK - GEOMETRY AB 19-20</t>
  </si>
  <si>
    <t>#</t>
  </si>
  <si>
    <t>Date</t>
  </si>
  <si>
    <t>Day</t>
  </si>
  <si>
    <t>Session Day</t>
  </si>
  <si>
    <t>Comment</t>
  </si>
  <si>
    <t>Topic</t>
  </si>
  <si>
    <t>Notes</t>
  </si>
  <si>
    <t>Pre-Planning</t>
  </si>
  <si>
    <t>1st Day Procedures</t>
  </si>
  <si>
    <r>
      <t xml:space="preserve">Precise Definitions </t>
    </r>
    <r>
      <rPr>
        <b/>
        <sz val="8"/>
        <rFont val="Century Gothic"/>
        <family val="2"/>
      </rPr>
      <t>G.CO.1</t>
    </r>
  </si>
  <si>
    <r>
      <t xml:space="preserve">Transformations </t>
    </r>
    <r>
      <rPr>
        <b/>
        <sz val="8"/>
        <rFont val="Century Gothic"/>
        <family val="2"/>
      </rPr>
      <t>G.CO.2</t>
    </r>
  </si>
  <si>
    <t>Mini Touchstone 1</t>
  </si>
  <si>
    <r>
      <t xml:space="preserve">Reflections &amp; Symmetry </t>
    </r>
    <r>
      <rPr>
        <b/>
        <sz val="8"/>
        <rFont val="Century Gothic"/>
        <family val="2"/>
      </rPr>
      <t>G.CO.2-4</t>
    </r>
  </si>
  <si>
    <r>
      <t xml:space="preserve">Rotations &amp; Symmetry </t>
    </r>
    <r>
      <rPr>
        <b/>
        <sz val="8"/>
        <rFont val="Century Gothic"/>
        <family val="2"/>
      </rPr>
      <t>G.CO.2-4</t>
    </r>
  </si>
  <si>
    <t>Mini Touchstone 3</t>
  </si>
  <si>
    <r>
      <rPr>
        <sz val="8"/>
        <rFont val="Century Gothic"/>
        <family val="2"/>
      </rPr>
      <t xml:space="preserve">Sequence of Transformatinos </t>
    </r>
    <r>
      <rPr>
        <b/>
        <sz val="8"/>
        <rFont val="Century Gothic"/>
        <family val="2"/>
      </rPr>
      <t>G.CO.5</t>
    </r>
  </si>
  <si>
    <t>Compact Instructional Day</t>
  </si>
  <si>
    <t>Unit 1 Review</t>
  </si>
  <si>
    <t>A-day</t>
  </si>
  <si>
    <t>UNIT 1 SUMMATIVE ASSESSMENT</t>
  </si>
  <si>
    <t>B-day</t>
  </si>
  <si>
    <r>
      <t xml:space="preserve">Constructions </t>
    </r>
    <r>
      <rPr>
        <b/>
        <sz val="8"/>
        <rFont val="Century Gothic"/>
        <family val="2"/>
      </rPr>
      <t>G.CO.12</t>
    </r>
  </si>
  <si>
    <t>Copy a Segment; Segment Bisector</t>
  </si>
  <si>
    <t>Copy an Angle; Angle Bisector</t>
  </si>
  <si>
    <t>Early Release</t>
  </si>
  <si>
    <r>
      <t xml:space="preserve">Perpendicular Lines/Bisector, Parallel Lines </t>
    </r>
    <r>
      <rPr>
        <b/>
        <sz val="8"/>
        <rFont val="Century Gothic"/>
        <family val="2"/>
      </rPr>
      <t>G.CO.12</t>
    </r>
  </si>
  <si>
    <t>Labor Day</t>
  </si>
  <si>
    <t>No School</t>
  </si>
  <si>
    <r>
      <t xml:space="preserve">Prove Theorems about Lines and Angles </t>
    </r>
    <r>
      <rPr>
        <b/>
        <sz val="8"/>
        <rFont val="Century Gothic"/>
        <family val="2"/>
      </rPr>
      <t>G.CO.9</t>
    </r>
  </si>
  <si>
    <t>Compact Instructionol Day</t>
  </si>
  <si>
    <t>Review Unit 2 Part 1</t>
  </si>
  <si>
    <t>UNIT 2 ASSESSMENT PART 1</t>
  </si>
  <si>
    <t>Angle Relationships in Triangles</t>
  </si>
  <si>
    <t>Triangle Sum, Exterior Angles, Third Angles Theorem</t>
  </si>
  <si>
    <r>
      <t xml:space="preserve">Triangle Congruence </t>
    </r>
    <r>
      <rPr>
        <b/>
        <sz val="8"/>
        <rFont val="Century Gothic"/>
        <family val="2"/>
      </rPr>
      <t>G.CO.6-7</t>
    </r>
  </si>
  <si>
    <t>*</t>
  </si>
  <si>
    <r>
      <t xml:space="preserve">Congruence Postulate </t>
    </r>
    <r>
      <rPr>
        <b/>
        <sz val="8"/>
        <rFont val="Century Gothic"/>
        <family val="2"/>
      </rPr>
      <t>G.CO.8</t>
    </r>
  </si>
  <si>
    <t xml:space="preserve"> Mini Touchstone 5</t>
  </si>
  <si>
    <r>
      <t xml:space="preserve">Prove Triangle Theorems </t>
    </r>
    <r>
      <rPr>
        <b/>
        <sz val="8"/>
        <rFont val="Century Gothic"/>
        <family val="2"/>
      </rPr>
      <t>G.CO.10</t>
    </r>
  </si>
  <si>
    <t>Triangle Sum, Isosceles Triangle</t>
  </si>
  <si>
    <t>Prove Theorems about Parallelograms G.CO.11</t>
  </si>
  <si>
    <t>Categorizing parallelograms &amp; Their Characteristics</t>
  </si>
  <si>
    <t>Begin reviewing with A-Day classes.</t>
  </si>
  <si>
    <t>Review Unit 2 Part 2</t>
  </si>
  <si>
    <t>Will only see 4th block class this day</t>
  </si>
  <si>
    <t>UNIT 2 SUMMATIVE ASSESSMENT PART 2</t>
  </si>
  <si>
    <r>
      <t xml:space="preserve">Similarity &amp; Transformations </t>
    </r>
    <r>
      <rPr>
        <b/>
        <sz val="8"/>
        <rFont val="Century Gothic"/>
        <family val="2"/>
      </rPr>
      <t>G.SRT.1-2</t>
    </r>
  </si>
  <si>
    <r>
      <t xml:space="preserve">Triangle Similarity Postulates </t>
    </r>
    <r>
      <rPr>
        <b/>
        <sz val="8"/>
        <rFont val="Century Gothic"/>
        <family val="2"/>
      </rPr>
      <t>G.SRT.3,5</t>
    </r>
  </si>
  <si>
    <t>Medians and Altitudes of Triangles G.CO.10</t>
  </si>
  <si>
    <t>Construct centroid &amp; discuss centroid theorem. Discuss midsegment theorem</t>
  </si>
  <si>
    <r>
      <t xml:space="preserve">Prove/Apply Theorems about Triangles </t>
    </r>
    <r>
      <rPr>
        <b/>
        <sz val="8"/>
        <rFont val="Century Gothic"/>
        <family val="2"/>
      </rPr>
      <t>G.SRT.4-5</t>
    </r>
  </si>
  <si>
    <t>Review Unit 2 Part 3</t>
  </si>
  <si>
    <t>Student Holiday</t>
  </si>
  <si>
    <t>Teacher Workday</t>
  </si>
  <si>
    <t>UNIT 2 SUMMATIVE ASSESSMENT PART 3</t>
  </si>
  <si>
    <t>Pythagorean Theorem/Special Right Triangles</t>
  </si>
  <si>
    <r>
      <rPr>
        <sz val="8"/>
        <rFont val="Century Gothic"/>
        <family val="2"/>
      </rPr>
      <t xml:space="preserve">Trig Ratios; Solving for Missing Sides </t>
    </r>
    <r>
      <rPr>
        <b/>
        <sz val="8"/>
        <rFont val="Century Gothic"/>
        <family val="2"/>
      </rPr>
      <t>G.SRT.6</t>
    </r>
  </si>
  <si>
    <r>
      <t xml:space="preserve">Solving for Missing Angles; Complements of Sin &amp; Cos </t>
    </r>
    <r>
      <rPr>
        <b/>
        <sz val="8"/>
        <rFont val="Century Gothic"/>
        <family val="2"/>
      </rPr>
      <t>G.SRT.7</t>
    </r>
  </si>
  <si>
    <r>
      <t xml:space="preserve">Angle of Elevation/Depression; Applications of Trig </t>
    </r>
    <r>
      <rPr>
        <b/>
        <sz val="8"/>
        <rFont val="Century Gothic"/>
        <family val="2"/>
      </rPr>
      <t>G.SRT.8</t>
    </r>
  </si>
  <si>
    <t>Begin Review with B-Day students. Student will test next day.</t>
  </si>
  <si>
    <t>Unit 3 Review</t>
  </si>
  <si>
    <t>Unit 3 Summative Assessment</t>
  </si>
  <si>
    <t>If B-day students need more time, they will complete test this day in support class.</t>
  </si>
  <si>
    <t>Yara's Bday</t>
  </si>
  <si>
    <t>Unit 1 Amnesty Day</t>
  </si>
  <si>
    <t>On amnesty days, think about project ideas for grade recovery.</t>
  </si>
  <si>
    <t>Unit 2 Amnesty Day</t>
  </si>
  <si>
    <t>Unit 3 Amnesty Day</t>
  </si>
  <si>
    <t>Midterm Review</t>
  </si>
  <si>
    <t>Thu</t>
  </si>
  <si>
    <t>1/2 day</t>
  </si>
  <si>
    <t>1st &amp; 2nd Midterm</t>
  </si>
  <si>
    <t>A-day students will test with Roberts &amp; Pillow, B-day students will test with Jones &amp; Tyus.</t>
  </si>
  <si>
    <t>Fri</t>
  </si>
  <si>
    <t>3rd &amp; 4th Midterm</t>
  </si>
  <si>
    <t>Mon</t>
  </si>
  <si>
    <t>Winter Break</t>
  </si>
  <si>
    <t>Tue</t>
  </si>
  <si>
    <t>Wed</t>
  </si>
  <si>
    <r>
      <rPr>
        <sz val="8"/>
        <rFont val="Century Gothic"/>
        <family val="2"/>
      </rPr>
      <t xml:space="preserve">Constructions </t>
    </r>
    <r>
      <rPr>
        <b/>
        <sz val="8"/>
        <rFont val="Century Gothic"/>
        <family val="2"/>
      </rPr>
      <t>G.C.3</t>
    </r>
  </si>
  <si>
    <t>Inscribed &amp; Circumscribed Circles</t>
  </si>
  <si>
    <r>
      <t xml:space="preserve">Constructions </t>
    </r>
    <r>
      <rPr>
        <b/>
        <sz val="8"/>
        <rFont val="Century Gothic"/>
        <family val="2"/>
      </rPr>
      <t>G.C.4</t>
    </r>
  </si>
  <si>
    <t>Tangent Lines</t>
  </si>
  <si>
    <r>
      <t xml:space="preserve">Angles in a Circle: Inside, Outside, On </t>
    </r>
    <r>
      <rPr>
        <b/>
        <sz val="8"/>
        <rFont val="Century Gothic"/>
        <family val="2"/>
      </rPr>
      <t>G.C.2</t>
    </r>
  </si>
  <si>
    <t>Should include inscribed/central angles &amp; their properties</t>
  </si>
  <si>
    <r>
      <rPr>
        <sz val="8"/>
        <rFont val="Century Gothic"/>
        <family val="2"/>
      </rPr>
      <t xml:space="preserve">Segments in a Circle: PoP/POW, Properties of Segments </t>
    </r>
    <r>
      <rPr>
        <b/>
        <sz val="8"/>
        <rFont val="Century Gothic"/>
        <family val="2"/>
      </rPr>
      <t>G.C.2</t>
    </r>
  </si>
  <si>
    <r>
      <t xml:space="preserve">Segments in a Circle: PoP/POW, Properties of Segments </t>
    </r>
    <r>
      <rPr>
        <b/>
        <sz val="8"/>
        <rFont val="Century Gothic"/>
        <family val="2"/>
      </rPr>
      <t>G.C.2</t>
    </r>
  </si>
  <si>
    <t>MLK Day</t>
  </si>
  <si>
    <t>Informal Arguments (Dissections)</t>
  </si>
  <si>
    <t>Circumference &amp; Area</t>
  </si>
  <si>
    <r>
      <t xml:space="preserve">Arc Length &amp; Area of a Sector </t>
    </r>
    <r>
      <rPr>
        <b/>
        <sz val="8"/>
        <rFont val="Century Gothic"/>
        <family val="2"/>
      </rPr>
      <t>G.C.1,5</t>
    </r>
  </si>
  <si>
    <r>
      <t xml:space="preserve">Informal Arguments (Volume) </t>
    </r>
    <r>
      <rPr>
        <b/>
        <sz val="8"/>
        <rFont val="Century Gothic"/>
        <family val="2"/>
      </rPr>
      <t>G.GMD.1b-2</t>
    </r>
  </si>
  <si>
    <r>
      <t xml:space="preserve">Applied Volume </t>
    </r>
    <r>
      <rPr>
        <b/>
        <sz val="8"/>
        <rFont val="Century Gothic"/>
        <family val="2"/>
      </rPr>
      <t>G.GMD.3</t>
    </r>
  </si>
  <si>
    <r>
      <t xml:space="preserve">Cross Sections, 2D/3D Figures </t>
    </r>
    <r>
      <rPr>
        <b/>
        <sz val="8"/>
        <rFont val="Century Gothic"/>
        <family val="2"/>
      </rPr>
      <t>G.GMD.4</t>
    </r>
  </si>
  <si>
    <t>Unit 4 Review</t>
  </si>
  <si>
    <t>UNIT 4 SUMMATIVE ASSESSMENT</t>
  </si>
  <si>
    <r>
      <t xml:space="preserve">Density &amp; Modeling </t>
    </r>
    <r>
      <rPr>
        <b/>
        <sz val="8"/>
        <rFont val="Century Gothic"/>
        <family val="2"/>
      </rPr>
      <t>G.MG.1-3</t>
    </r>
  </si>
  <si>
    <t>Mid-Winter Break</t>
  </si>
  <si>
    <r>
      <t xml:space="preserve">Equations of Circles </t>
    </r>
    <r>
      <rPr>
        <b/>
        <sz val="8"/>
        <rFont val="Century Gothic"/>
        <family val="2"/>
      </rPr>
      <t>G.GPE.1</t>
    </r>
  </si>
  <si>
    <r>
      <t xml:space="preserve">Slope, Equations of Lines </t>
    </r>
    <r>
      <rPr>
        <b/>
        <sz val="8"/>
        <rFont val="Century Gothic"/>
        <family val="2"/>
      </rPr>
      <t>G.GPE.5</t>
    </r>
  </si>
  <si>
    <r>
      <t xml:space="preserve">Equations of Lines </t>
    </r>
    <r>
      <rPr>
        <b/>
        <sz val="8"/>
        <rFont val="Century Gothic"/>
        <family val="2"/>
      </rPr>
      <t>G.GPE.5</t>
    </r>
  </si>
  <si>
    <t>Perimeter and Area of Polygons G.GPE.7</t>
  </si>
  <si>
    <r>
      <t xml:space="preserve">Coordinate Proofs: Using Distance, Midpoint, Slope </t>
    </r>
    <r>
      <rPr>
        <b/>
        <sz val="8"/>
        <rFont val="Century Gothic"/>
        <family val="2"/>
      </rPr>
      <t>G.GP.4</t>
    </r>
  </si>
  <si>
    <r>
      <t xml:space="preserve">Partitioning a Line Segment </t>
    </r>
    <r>
      <rPr>
        <b/>
        <sz val="8"/>
        <rFont val="Century Gothic"/>
        <family val="2"/>
      </rPr>
      <t>G.GPE.6</t>
    </r>
  </si>
  <si>
    <t>Unit 5 Review</t>
  </si>
  <si>
    <t>Assign a review to be done over the weekend for B-day students</t>
  </si>
  <si>
    <t>UNIT 5 SUMMATIVE ASSESSMENT</t>
  </si>
  <si>
    <r>
      <t xml:space="preserve">Set Notation and Venn Diagrams </t>
    </r>
    <r>
      <rPr>
        <b/>
        <sz val="8"/>
        <rFont val="Century Gothic"/>
        <family val="2"/>
      </rPr>
      <t>S.CP.1</t>
    </r>
  </si>
  <si>
    <r>
      <t xml:space="preserve">Conditional Probability; Two-way Frequency Tables </t>
    </r>
    <r>
      <rPr>
        <b/>
        <sz val="8"/>
        <rFont val="Century Gothic"/>
        <family val="2"/>
      </rPr>
      <t>S.CP.3-6</t>
    </r>
  </si>
  <si>
    <r>
      <t xml:space="preserve">Multiplication &amp; Addition Property </t>
    </r>
    <r>
      <rPr>
        <b/>
        <sz val="8"/>
        <rFont val="Century Gothic"/>
        <family val="2"/>
      </rPr>
      <t>S.CP.2,7</t>
    </r>
  </si>
  <si>
    <t>Spring Break</t>
  </si>
  <si>
    <t>Unit 6 Review</t>
  </si>
  <si>
    <t>UNIT 6 SUMMATIVE ASSESSMENT</t>
  </si>
  <si>
    <t>A &amp; B Day</t>
  </si>
  <si>
    <t>EOC Review</t>
  </si>
  <si>
    <t>GEOMETRY EOC</t>
  </si>
  <si>
    <t>Algebra II Prep</t>
  </si>
  <si>
    <t>Final Exam Prep</t>
  </si>
  <si>
    <t>FINAL EXAM 1ST &amp; 2ND</t>
  </si>
  <si>
    <t>FINAL EXAM 3RD &amp; 4TH</t>
  </si>
  <si>
    <t>=L!$D$4:$D$103</t>
  </si>
  <si>
    <t>=L!$B$4:$B$103</t>
  </si>
  <si>
    <t>Session_Day</t>
  </si>
  <si>
    <t>=L!$C$4:$C$103</t>
  </si>
  <si>
    <t>=L!$E$4:$E$103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</si>
</sst>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ddd"/>
  </numFmts>
  <fonts count="20" x14ac:knownFonts="1">
    <font>
      <sz val="10"/>
      <name val="Arial"/>
    </font>
    <font>
      <sz val="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6"/>
      <name val="Century Gothic"/>
      <family val="2"/>
    </font>
    <font>
      <i/>
      <sz val="5"/>
      <name val="Century Gothic"/>
      <family val="2"/>
    </font>
    <font>
      <sz val="34"/>
      <name val="Century Gothic"/>
      <family val="2"/>
    </font>
    <font>
      <i/>
      <sz val="7"/>
      <name val="Century Gothic"/>
      <family val="2"/>
    </font>
    <font>
      <sz val="8"/>
      <color indexed="10"/>
      <name val="Century Gothic"/>
      <family val="2"/>
    </font>
    <font>
      <sz val="8"/>
      <color indexed="48"/>
      <name val="Century Gothic"/>
      <family val="2"/>
    </font>
    <font>
      <sz val="8"/>
      <color indexed="24"/>
      <name val="Century Gothic"/>
      <family val="2"/>
    </font>
    <font>
      <sz val="10"/>
      <color indexed="48"/>
      <name val="Century Gothic"/>
      <family val="2"/>
    </font>
    <font>
      <b/>
      <sz val="11"/>
      <name val="Century Gothic"/>
      <family val="2"/>
    </font>
    <font>
      <sz val="7"/>
      <name val="Century Gothic"/>
      <family val="2"/>
    </font>
    <font>
      <b/>
      <sz val="20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9" fillId="0" borderId="0" xfId="0" applyFont="1"/>
    <xf numFmtId="1" fontId="2" fillId="2" borderId="1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vertical="top" wrapText="1"/>
    </xf>
    <xf numFmtId="0" fontId="11" fillId="0" borderId="0" xfId="0" applyFont="1"/>
    <xf numFmtId="0" fontId="6" fillId="0" borderId="0" xfId="0" applyFont="1"/>
    <xf numFmtId="1" fontId="2" fillId="2" borderId="8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0" fontId="2" fillId="0" borderId="0" xfId="0" applyFont="1"/>
    <xf numFmtId="0" fontId="12" fillId="0" borderId="0" xfId="0" applyFont="1"/>
    <xf numFmtId="164" fontId="2" fillId="2" borderId="9" xfId="0" applyNumberFormat="1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left" vertical="top" wrapText="1"/>
    </xf>
    <xf numFmtId="164" fontId="2" fillId="2" borderId="10" xfId="0" applyNumberFormat="1" applyFont="1" applyFill="1" applyBorder="1" applyAlignment="1">
      <alignment vertical="top" wrapText="1"/>
    </xf>
    <xf numFmtId="0" fontId="13" fillId="0" borderId="0" xfId="0" applyFont="1"/>
    <xf numFmtId="0" fontId="14" fillId="0" borderId="0" xfId="0" applyFont="1"/>
    <xf numFmtId="0" fontId="4" fillId="2" borderId="6" xfId="0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vertical="top" wrapText="1"/>
    </xf>
    <xf numFmtId="1" fontId="2" fillId="2" borderId="5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2" borderId="6" xfId="0" applyFont="1" applyFill="1" applyBorder="1" applyAlignment="1">
      <alignment horizontal="center" vertical="top" wrapText="1"/>
    </xf>
    <xf numFmtId="0" fontId="6" fillId="0" borderId="0" xfId="0" applyFont="1" applyBorder="1"/>
    <xf numFmtId="0" fontId="7" fillId="2" borderId="0" xfId="0" applyFont="1" applyFill="1" applyBorder="1" applyAlignment="1">
      <alignment horizontal="center" vertical="top" wrapText="1"/>
    </xf>
    <xf numFmtId="1" fontId="2" fillId="2" borderId="6" xfId="0" applyNumberFormat="1" applyFont="1" applyFill="1" applyBorder="1" applyAlignment="1">
      <alignment horizontal="left" vertical="top" wrapText="1"/>
    </xf>
    <xf numFmtId="0" fontId="11" fillId="0" borderId="0" xfId="0" applyFont="1" applyBorder="1"/>
    <xf numFmtId="164" fontId="2" fillId="2" borderId="11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top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7" fillId="0" borderId="0" xfId="0" applyFont="1" applyAlignment="1">
      <alignment horizontal="centerContinuous" vertical="center"/>
    </xf>
    <xf numFmtId="0" fontId="3" fillId="9" borderId="0" xfId="0" applyFont="1" applyFill="1" applyAlignment="1">
      <alignment horizontal="center" vertical="center" wrapText="1" shrinkToFit="1"/>
    </xf>
    <xf numFmtId="0" fontId="3" fillId="8" borderId="0" xfId="0" applyFont="1" applyFill="1" applyAlignment="1">
      <alignment horizontal="center" vertical="center" wrapText="1" shrinkToFit="1"/>
    </xf>
    <xf numFmtId="0" fontId="4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 wrapText="1" shrinkToFit="1"/>
    </xf>
    <xf numFmtId="0" fontId="18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 wrapText="1" shrinkToFit="1"/>
    </xf>
    <xf numFmtId="0" fontId="18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2" fillId="9" borderId="0" xfId="0" applyFont="1" applyFill="1" applyAlignment="1">
      <alignment horizontal="center" vertical="center" wrapText="1" shrinkToFit="1"/>
    </xf>
    <xf numFmtId="0" fontId="2" fillId="8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 wrapText="1" shrinkToFit="1"/>
    </xf>
    <xf numFmtId="0" fontId="2" fillId="11" borderId="0" xfId="0" applyFont="1" applyFill="1" applyAlignment="1">
      <alignment horizontal="center" vertical="center" wrapText="1" shrinkToFit="1"/>
    </xf>
    <xf numFmtId="0" fontId="18" fillId="14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66CCFF"/>
      <color rgb="FFFF99CC"/>
      <color rgb="FF66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7"/>
  <sheetViews>
    <sheetView topLeftCell="A14" zoomScaleNormal="100" workbookViewId="0">
      <selection activeCell="M22" sqref="M22"/>
    </sheetView>
  </sheetViews>
  <sheetFormatPr defaultColWidth="9.1796875" defaultRowHeight="12.5" x14ac:dyDescent="0.25"/>
  <cols>
    <col min="1" max="1" width="4.81640625" style="64" customWidth="1"/>
    <col min="2" max="2" width="3.54296875" style="64" customWidth="1"/>
    <col min="3" max="3" width="11.1796875" style="64" customWidth="1"/>
    <col min="4" max="4" width="4.54296875" style="53" customWidth="1"/>
    <col min="5" max="5" width="3.54296875" style="53" customWidth="1"/>
    <col min="6" max="6" width="11.1796875" style="53" customWidth="1"/>
    <col min="7" max="7" width="4.54296875" style="53" customWidth="1"/>
    <col min="8" max="8" width="3.54296875" style="53" customWidth="1"/>
    <col min="9" max="9" width="11.1796875" style="53" customWidth="1"/>
    <col min="10" max="10" width="4.54296875" style="53" customWidth="1"/>
    <col min="11" max="11" width="3.54296875" style="53" customWidth="1"/>
    <col min="12" max="12" width="11.1796875" style="53" customWidth="1"/>
    <col min="13" max="13" width="4.54296875" style="53" customWidth="1"/>
    <col min="14" max="14" width="3.54296875" style="53" customWidth="1"/>
    <col min="15" max="15" width="11.1796875" style="53" customWidth="1"/>
    <col min="16" max="16" width="4.54296875" style="53" customWidth="1"/>
    <col min="17" max="16384" width="9.1796875" style="33"/>
  </cols>
  <sheetData>
    <row r="1" spans="1:19" s="25" customFormat="1" ht="42" customHeight="1" thickBot="1" x14ac:dyDescent="0.9">
      <c r="A1" s="65"/>
      <c r="B1" s="23"/>
      <c r="C1" s="23"/>
      <c r="D1" s="24" t="s">
        <v>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9" s="32" customFormat="1" ht="10" customHeight="1" x14ac:dyDescent="0.3">
      <c r="A2" s="117" t="s">
        <v>1</v>
      </c>
      <c r="B2" s="26">
        <f>List_View!$D4</f>
        <v>0</v>
      </c>
      <c r="C2" s="27" t="str">
        <f>IF(ISBLANK(INDEX(Comment,(5*(ROW()-2)/2+1))),"",INDEX(Comment,((5*(ROW()-2)/2+1))))</f>
        <v>Pre-Planning</v>
      </c>
      <c r="D2" s="28">
        <f>List_View!$B4</f>
        <v>43675</v>
      </c>
      <c r="E2" s="26">
        <f>List_View!$D5</f>
        <v>0</v>
      </c>
      <c r="F2" s="27" t="str">
        <f>IF(ISBLANK(INDEX(Comment,(5*(ROW()-2)/2+2))),"",INDEX(Comment,((5*(ROW()-2)/2+2))))</f>
        <v>Pre-Planning</v>
      </c>
      <c r="G2" s="29">
        <f>List_View!$B5</f>
        <v>43676</v>
      </c>
      <c r="H2" s="26">
        <f>List_View!$D6</f>
        <v>0</v>
      </c>
      <c r="I2" s="27" t="str">
        <f>IF(ISBLANK(INDEX(Comment,(5*(ROW()-2)/2+3))),"",INDEX(Comment,((5*(ROW()-2)/2+3))))</f>
        <v>Pre-Planning</v>
      </c>
      <c r="J2" s="29">
        <f>List_View!$B6</f>
        <v>43677</v>
      </c>
      <c r="K2" s="26">
        <f>List_View!$D7</f>
        <v>1</v>
      </c>
      <c r="L2" s="30" t="str">
        <f>IF(ISBLANK(INDEX(Comment,(5*(ROW()-2)/2+4))),"",INDEX(Comment,((5*(ROW()-2)/2+4))))</f>
        <v/>
      </c>
      <c r="M2" s="29">
        <f>List_View!$B7</f>
        <v>43678</v>
      </c>
      <c r="N2" s="26">
        <f>List_View!$D8</f>
        <v>0</v>
      </c>
      <c r="O2" s="27" t="str">
        <f>IF(ISBLANK(INDEX(Comment,(5*(ROW()-2)/2+5))),"",INDEX(Comment,((5*(ROW()-2)/2+5))))</f>
        <v/>
      </c>
      <c r="P2" s="31">
        <f>List_View!$B8</f>
        <v>43679</v>
      </c>
    </row>
    <row r="3" spans="1:19" ht="25" customHeight="1" x14ac:dyDescent="0.25">
      <c r="A3" s="107"/>
      <c r="B3" s="129"/>
      <c r="C3" s="130"/>
      <c r="D3" s="131"/>
      <c r="E3" s="129"/>
      <c r="F3" s="130"/>
      <c r="G3" s="131"/>
      <c r="H3" s="114"/>
      <c r="I3" s="115"/>
      <c r="J3" s="116"/>
      <c r="K3" s="108"/>
      <c r="L3" s="109"/>
      <c r="M3" s="110"/>
      <c r="N3" s="125"/>
      <c r="O3" s="126"/>
      <c r="P3" s="127"/>
    </row>
    <row r="4" spans="1:19" s="42" customFormat="1" ht="10" customHeight="1" x14ac:dyDescent="0.3">
      <c r="A4" s="107" t="s">
        <v>1</v>
      </c>
      <c r="B4" s="34">
        <f>List_View!$D9</f>
        <v>2</v>
      </c>
      <c r="C4" s="35" t="str">
        <f>IF(ISBLANK(INDEX(Comment,(5*(ROW()-2)/2+1))),"",INDEX(Comment,((5*(ROW()-2)/2+1))))</f>
        <v/>
      </c>
      <c r="D4" s="36">
        <f>List_View!$B9</f>
        <v>43682</v>
      </c>
      <c r="E4" s="34">
        <f>List_View!$D10</f>
        <v>0</v>
      </c>
      <c r="F4" s="35" t="str">
        <f>IF(ISBLANK(INDEX(Comment,(5*(ROW()-2)/2+2))),"",INDEX(Comment,((5*(ROW()-2)/2+2))))</f>
        <v/>
      </c>
      <c r="G4" s="36">
        <f>List_View!$B10</f>
        <v>43683</v>
      </c>
      <c r="H4" s="37">
        <f>List_View!$D11</f>
        <v>3</v>
      </c>
      <c r="I4" s="38" t="str">
        <f>IF(ISBLANK(INDEX(Comment,(5*(ROW()-2)/2+3))),"",INDEX(Comment,((5*(ROW()-2)/2+3))))</f>
        <v/>
      </c>
      <c r="J4" s="39">
        <f>List_View!$B11</f>
        <v>43684</v>
      </c>
      <c r="K4" s="37">
        <f>List_View!$D12</f>
        <v>0</v>
      </c>
      <c r="L4" s="38" t="str">
        <f>IF(ISBLANK(INDEX(Comment,(5*(ROW()-2)/2+4))),"",INDEX(Comment,((5*(ROW()-2)/2+4))))</f>
        <v/>
      </c>
      <c r="M4" s="40">
        <f>List_View!$B12</f>
        <v>43685</v>
      </c>
      <c r="N4" s="37">
        <f>List_View!$D13</f>
        <v>4</v>
      </c>
      <c r="O4" s="38" t="str">
        <f>IF(ISBLANK(INDEX(Comment,(5*(ROW()-2)/2+5))),"",INDEX(Comment,((5*(ROW()-2)/2+5))))</f>
        <v/>
      </c>
      <c r="P4" s="41">
        <f>List_View!$B13</f>
        <v>43686</v>
      </c>
      <c r="S4" s="43"/>
    </row>
    <row r="5" spans="1:19" ht="25" customHeight="1" x14ac:dyDescent="0.25">
      <c r="A5" s="107"/>
      <c r="B5" s="108" t="str">
        <f>INDEX(Topic,5*((ROW()-3)/2)+1)</f>
        <v>Precise Definitions G.CO.1</v>
      </c>
      <c r="C5" s="109"/>
      <c r="D5" s="109"/>
      <c r="E5" s="147">
        <f>INDEX(Topic,5*((ROW()-3)/2)+2)</f>
        <v>0</v>
      </c>
      <c r="F5" s="104"/>
      <c r="G5" s="105"/>
      <c r="H5" s="147" t="str">
        <f>INDEX(Topic,5*((ROW()-3)/2)+3)</f>
        <v>Transformations G.CO.2</v>
      </c>
      <c r="I5" s="104"/>
      <c r="J5" s="105"/>
      <c r="K5" s="108">
        <f>INDEX(Topic,5*((ROW()-3)/2)+4)</f>
        <v>0</v>
      </c>
      <c r="L5" s="109"/>
      <c r="M5" s="110"/>
      <c r="N5" s="125" t="str">
        <f>INDEX(Topic,5*((ROW()-3)/2)+5)</f>
        <v>Reflections &amp; Symmetry G.CO.2-4</v>
      </c>
      <c r="O5" s="126"/>
      <c r="P5" s="127"/>
    </row>
    <row r="6" spans="1:19" s="32" customFormat="1" ht="10" customHeight="1" x14ac:dyDescent="0.3">
      <c r="A6" s="118" t="s">
        <v>1</v>
      </c>
      <c r="B6" s="37">
        <f>List_View!$D14</f>
        <v>0</v>
      </c>
      <c r="C6" s="38" t="str">
        <f>IF(ISBLANK(INDEX(Comment,(5*(ROW()-2)/2+1))),"",INDEX(Comment,((5*(ROW()-2)/2+1))))</f>
        <v/>
      </c>
      <c r="D6" s="36">
        <f>List_View!$B14</f>
        <v>43689</v>
      </c>
      <c r="E6" s="37">
        <f>List_View!$D15</f>
        <v>5</v>
      </c>
      <c r="F6" s="35" t="str">
        <f>IF(ISBLANK(INDEX(Comment,(5*(ROW()-2)/2+2))),"",INDEX(Comment,((5*(ROW()-2)/2+2))))</f>
        <v/>
      </c>
      <c r="G6" s="36">
        <f>List_View!$B15</f>
        <v>43690</v>
      </c>
      <c r="H6" s="37">
        <f>List_View!$D16</f>
        <v>0</v>
      </c>
      <c r="I6" s="38" t="str">
        <f>IF(ISBLANK(INDEX(Comment,(5*(ROW()-2)/2+3))),"",INDEX(Comment,((5*(ROW()-2)/2+3))))</f>
        <v/>
      </c>
      <c r="J6" s="36">
        <f>List_View!$B16</f>
        <v>43691</v>
      </c>
      <c r="K6" s="34">
        <f>List_View!$D17</f>
        <v>6</v>
      </c>
      <c r="L6" s="38" t="str">
        <f>IF(ISBLANK(INDEX(Comment,(5*(ROW()-2)/2+3))),"",INDEX(Comment,((5*(ROW()-2)/2+3))))</f>
        <v/>
      </c>
      <c r="M6" s="44">
        <f>List_View!$B17</f>
        <v>43692</v>
      </c>
      <c r="N6" s="45">
        <f>List_View!$D18</f>
        <v>0</v>
      </c>
      <c r="O6" s="38" t="str">
        <f>IF(ISBLANK(INDEX(Comment,(5*(ROW()-2)/2+5))),"",INDEX(Comment,((5*(ROW()-2)/2+5))))</f>
        <v/>
      </c>
      <c r="P6" s="46">
        <f>List_View!$B18</f>
        <v>43693</v>
      </c>
    </row>
    <row r="7" spans="1:19" ht="25" customHeight="1" x14ac:dyDescent="0.25">
      <c r="A7" s="106"/>
      <c r="B7" s="103">
        <f>INDEX(Topic,5*((ROW()-3)/2)+1)</f>
        <v>0</v>
      </c>
      <c r="C7" s="104"/>
      <c r="D7" s="104"/>
      <c r="E7" s="108" t="str">
        <f>INDEX(Topic,5*((ROW()-3)/2)+2)</f>
        <v>Rotations &amp; Symmetry G.CO.2-4</v>
      </c>
      <c r="F7" s="109"/>
      <c r="G7" s="109"/>
      <c r="H7" s="139">
        <f>INDEX(Topic,5*((ROW()-3)/2)+3)</f>
        <v>0</v>
      </c>
      <c r="I7" s="140"/>
      <c r="J7" s="141"/>
      <c r="K7" s="108" t="str">
        <f>INDEX(Topic,5*((ROW()-3)/2)+4)</f>
        <v>Sequence of Transformatinos G.CO.5</v>
      </c>
      <c r="L7" s="109"/>
      <c r="M7" s="110"/>
      <c r="N7" s="103">
        <f>INDEX(Topic,5*((ROW()-3)/2)+5)</f>
        <v>0</v>
      </c>
      <c r="O7" s="104"/>
      <c r="P7" s="148"/>
    </row>
    <row r="8" spans="1:19" s="32" customFormat="1" ht="10" customHeight="1" x14ac:dyDescent="0.3">
      <c r="A8" s="106" t="s">
        <v>1</v>
      </c>
      <c r="B8" s="45" t="e">
        <f>List_View!#REF!</f>
        <v>#REF!</v>
      </c>
      <c r="C8" s="35" t="str">
        <f>IF(ISBLANK(INDEX(Comment,(5*(ROW()-2)/2+1))),"",INDEX(Comment,((5*(ROW()-2)/2+1))))</f>
        <v/>
      </c>
      <c r="D8" s="36">
        <f>List_View!$B19</f>
        <v>43696</v>
      </c>
      <c r="E8" s="34">
        <f>List_View!$D19</f>
        <v>7</v>
      </c>
      <c r="F8" s="38" t="str">
        <f>IF(ISBLANK(INDEX(Comment,(5*(ROW()-2)/2+2))),"",INDEX(Comment,((5*(ROW()-2)/2+2))))</f>
        <v/>
      </c>
      <c r="G8" s="36">
        <f>List_View!$B20</f>
        <v>43697</v>
      </c>
      <c r="H8" s="34">
        <f>List_View!$D20</f>
        <v>0</v>
      </c>
      <c r="I8" s="38" t="str">
        <f>IF(ISBLANK(INDEX(Comment,(5*(ROW()-2)/2+3))),"",INDEX(Comment,((5*(ROW()-2)/2+3))))</f>
        <v>A-day</v>
      </c>
      <c r="J8" s="36">
        <f>List_View!$B21</f>
        <v>43698</v>
      </c>
      <c r="K8" s="34">
        <f>List_View!$D21</f>
        <v>8</v>
      </c>
      <c r="L8" s="35" t="str">
        <f>IF(ISBLANK(INDEX(Comment,(5*(ROW()-2)/2+4))),"",INDEX(Comment,((5*(ROW()-2)/2+4))))</f>
        <v>B-day</v>
      </c>
      <c r="M8" s="44">
        <f>List_View!$B22</f>
        <v>43699</v>
      </c>
      <c r="N8" s="45">
        <f>List_View!$D22</f>
        <v>0</v>
      </c>
      <c r="O8" s="38" t="str">
        <f>IF(ISBLANK(INDEX(Comment,(5*(ROW()-2)/2+5))),"",INDEX(Comment,((5*(ROW()-2)/2+5))))</f>
        <v/>
      </c>
      <c r="P8" s="46">
        <f>List_View!$B23</f>
        <v>43700</v>
      </c>
      <c r="Q8" s="47"/>
    </row>
    <row r="9" spans="1:19" ht="25" customHeight="1" x14ac:dyDescent="0.25">
      <c r="A9" s="106"/>
      <c r="B9" s="119" t="str">
        <f>INDEX(Topic,5*((ROW()-3)/2)+1)</f>
        <v>Unit 1 Review</v>
      </c>
      <c r="C9" s="120"/>
      <c r="D9" s="121"/>
      <c r="E9" s="108">
        <f>INDEX(Topic,5*((ROW()-3)/2)+2)</f>
        <v>0</v>
      </c>
      <c r="F9" s="109"/>
      <c r="G9" s="109"/>
      <c r="H9" s="108" t="str">
        <f>INDEX(Topic,5*((ROW()-3)/2)+3)</f>
        <v>UNIT 1 SUMMATIVE ASSESSMENT</v>
      </c>
      <c r="I9" s="109"/>
      <c r="J9" s="109"/>
      <c r="K9" s="108">
        <f>INDEX(Topic,5*((ROW()-3)/2)+4)</f>
        <v>0</v>
      </c>
      <c r="L9" s="109"/>
      <c r="M9" s="110"/>
      <c r="N9" s="119" t="str">
        <f>INDEX(Topic,5*((ROW()-3)/2)+5)</f>
        <v>Constructions G.CO.12</v>
      </c>
      <c r="O9" s="120"/>
      <c r="P9" s="149"/>
    </row>
    <row r="10" spans="1:19" s="32" customFormat="1" ht="10" customHeight="1" x14ac:dyDescent="0.3">
      <c r="A10" s="106" t="s">
        <v>1</v>
      </c>
      <c r="B10" s="34">
        <f>List_View!$D23</f>
        <v>9</v>
      </c>
      <c r="C10" s="35" t="str">
        <f>IF(ISBLANK(INDEX(Comment,(5*(ROW()-2)/2+1))),"",INDEX(Comment,((5*(ROW()-2)/2+1))))</f>
        <v/>
      </c>
      <c r="D10" s="36">
        <f>List_View!$B24</f>
        <v>43703</v>
      </c>
      <c r="E10" s="34">
        <f>List_View!$D24</f>
        <v>0</v>
      </c>
      <c r="F10" s="38" t="str">
        <f>IF(ISBLANK(INDEX(Comment,(5*(ROW()-2)/2+2))),"",INDEX(Comment,((5*(ROW()-2)/2+2))))</f>
        <v/>
      </c>
      <c r="G10" s="36">
        <f>List_View!$B25</f>
        <v>43704</v>
      </c>
      <c r="H10" s="34">
        <f>List_View!$D25</f>
        <v>10</v>
      </c>
      <c r="I10" s="35" t="str">
        <f>IF(ISBLANK(INDEX(Comment,(5*(ROW()-2)/2+3))),"",INDEX(Comment,((5*(ROW()-2)/2+3))))</f>
        <v>Early Release</v>
      </c>
      <c r="J10" s="36">
        <f>List_View!$B26</f>
        <v>43705</v>
      </c>
      <c r="K10" s="34">
        <f>List_View!$D27</f>
        <v>11</v>
      </c>
      <c r="L10" s="38" t="str">
        <f>IF(ISBLANK(INDEX(Comment,(5*(ROW()-2)/2+4))),"",INDEX(Comment,((5*(ROW()-2)/2+4))))</f>
        <v/>
      </c>
      <c r="M10" s="36">
        <f>List_View!$B27</f>
        <v>43706</v>
      </c>
      <c r="N10" s="34">
        <f>List_View!$D28</f>
        <v>0</v>
      </c>
      <c r="O10" s="38" t="str">
        <f>IF(ISBLANK(INDEX(Comment,(5*(ROW()-2)/2+5))),"",INDEX(Comment,((5*(ROW()-2)/2+5))))</f>
        <v/>
      </c>
      <c r="P10" s="46">
        <f>List_View!$B28</f>
        <v>43707</v>
      </c>
    </row>
    <row r="11" spans="1:19" ht="25" customHeight="1" x14ac:dyDescent="0.25">
      <c r="A11" s="106"/>
      <c r="B11" s="108">
        <f>INDEX(Topic,5*((ROW()-3)/2)+1)</f>
        <v>0</v>
      </c>
      <c r="C11" s="109"/>
      <c r="D11" s="110"/>
      <c r="E11" s="103" t="str">
        <f>INDEX(Topic,5*((ROW()-3)/2)+2)</f>
        <v>Constructions G.CO.12</v>
      </c>
      <c r="F11" s="104"/>
      <c r="G11" s="105"/>
      <c r="H11" s="108">
        <f>INDEX(Topic,5*((ROW()-3)/2)+3)</f>
        <v>0</v>
      </c>
      <c r="I11" s="109"/>
      <c r="J11" s="110"/>
      <c r="K11" s="103" t="str">
        <f>INDEX(Topic,5*((ROW()-3)/2)+4)</f>
        <v>Perpendicular Lines/Bisector, Parallel Lines G.CO.12</v>
      </c>
      <c r="L11" s="104"/>
      <c r="M11" s="105"/>
      <c r="N11" s="108">
        <f>INDEX(Topic,5*((ROW()-3)/2)+5)</f>
        <v>0</v>
      </c>
      <c r="O11" s="109"/>
      <c r="P11" s="132"/>
      <c r="S11" s="48"/>
    </row>
    <row r="12" spans="1:19" s="32" customFormat="1" ht="10" customHeight="1" x14ac:dyDescent="0.3">
      <c r="A12" s="106" t="s">
        <v>2</v>
      </c>
      <c r="B12" s="34" t="e">
        <f>List_View!#REF!</f>
        <v>#REF!</v>
      </c>
      <c r="C12" s="38" t="str">
        <f>IF(ISBLANK(INDEX(Comment,(5*(ROW()-2)/2+1))),"",INDEX(Comment,((5*(ROW()-2)/2+1))))</f>
        <v>Labor Day</v>
      </c>
      <c r="D12" s="36">
        <f>List_View!$B29</f>
        <v>43710</v>
      </c>
      <c r="E12" s="34">
        <f>List_View!$D29</f>
        <v>0</v>
      </c>
      <c r="F12" s="35" t="str">
        <f>IF(ISBLANK(INDEX(Comment,(5*(ROW()-2)/2+2))),"",INDEX(Comment,((5*(ROW()-2)/2+2))))</f>
        <v/>
      </c>
      <c r="G12" s="36">
        <f>List_View!$B30</f>
        <v>43711</v>
      </c>
      <c r="H12" s="34">
        <f>List_View!$D30</f>
        <v>12</v>
      </c>
      <c r="I12" s="38" t="str">
        <f>IF(ISBLANK(INDEX(Comment,(5*(ROW()-2)/2+3))),"",INDEX(Comment,((5*(ROW()-2)/2+3))))</f>
        <v/>
      </c>
      <c r="J12" s="36">
        <f>List_View!$B31</f>
        <v>43712</v>
      </c>
      <c r="K12" s="34">
        <f>List_View!$D31</f>
        <v>0</v>
      </c>
      <c r="L12" s="38" t="str">
        <f>IF(ISBLANK(INDEX(Comment,(5*(ROW()-2)/2+4))),"",INDEX(Comment,((5*(ROW()-2)/2+4))))</f>
        <v/>
      </c>
      <c r="M12" s="36">
        <f>List_View!$B32</f>
        <v>43713</v>
      </c>
      <c r="N12" s="34">
        <f>List_View!$D32</f>
        <v>13</v>
      </c>
      <c r="O12" s="38" t="str">
        <f>IF(ISBLANK(INDEX(Comment,(5*(ROW()-2)/2+5))),"",INDEX(Comment,((5*(ROW()-2)/2+5))))</f>
        <v/>
      </c>
      <c r="P12" s="46">
        <f>List_View!$B33</f>
        <v>43714</v>
      </c>
    </row>
    <row r="13" spans="1:19" ht="25" customHeight="1" x14ac:dyDescent="0.25">
      <c r="A13" s="106"/>
      <c r="B13" s="122" t="str">
        <f>INDEX(Topic,5*((ROW()-3)/2)+1)</f>
        <v>No School</v>
      </c>
      <c r="C13" s="123"/>
      <c r="D13" s="124"/>
      <c r="E13" s="108" t="str">
        <f>INDEX(Topic,5*((ROW()-3)/2)+2)</f>
        <v>Prove Theorems about Lines and Angles G.CO.9</v>
      </c>
      <c r="F13" s="109"/>
      <c r="G13" s="110"/>
      <c r="H13" s="139">
        <f>INDEX(Topic,5*((ROW()-3)/2)+3)</f>
        <v>0</v>
      </c>
      <c r="I13" s="140"/>
      <c r="J13" s="141"/>
      <c r="K13" s="108" t="str">
        <f>INDEX(Topic,5*((ROW()-3)/2)+4)</f>
        <v>Prove Theorems about Lines and Angles G.CO.9</v>
      </c>
      <c r="L13" s="109"/>
      <c r="M13" s="110"/>
      <c r="N13" s="108">
        <f>INDEX(Topic,5*((ROW()-3)/2)+5)</f>
        <v>0</v>
      </c>
      <c r="O13" s="109"/>
      <c r="P13" s="132"/>
    </row>
    <row r="14" spans="1:19" s="32" customFormat="1" ht="10" customHeight="1" x14ac:dyDescent="0.3">
      <c r="A14" s="106" t="s">
        <v>2</v>
      </c>
      <c r="B14" s="34">
        <f>List_View!D33</f>
        <v>0</v>
      </c>
      <c r="C14" s="38" t="str">
        <f>IF(ISBLANK(INDEX(Comment,(5*(ROW()-2)/2+1))),"",INDEX(Comment,((5*(ROW()-2)/2+1))))</f>
        <v/>
      </c>
      <c r="D14" s="36">
        <f>List_View!$B34</f>
        <v>43717</v>
      </c>
      <c r="E14" s="34">
        <f>List_View!D34</f>
        <v>14</v>
      </c>
      <c r="F14" s="35" t="str">
        <f>IF(ISBLANK(INDEX(Comment,(5*(ROW()-2)/2+2))),"",INDEX(Comment,((5*(ROW()-2)/2+2))))</f>
        <v/>
      </c>
      <c r="G14" s="36">
        <f>List_View!$B35</f>
        <v>43718</v>
      </c>
      <c r="H14" s="34">
        <f>List_View!$D35</f>
        <v>0</v>
      </c>
      <c r="I14" s="49" t="str">
        <f>IF(ISBLANK(INDEX(Comment,(5*(ROW()-2)/2+3))),"",INDEX(Comment,((5*(ROW()-2)/2+3))))</f>
        <v>A-day</v>
      </c>
      <c r="J14" s="36">
        <f>List_View!$B36</f>
        <v>43719</v>
      </c>
      <c r="K14" s="34">
        <f>List_View!$D36</f>
        <v>15</v>
      </c>
      <c r="L14" s="35" t="str">
        <f>IF(ISBLANK(INDEX(Comment,(5*(ROW()-2)/2+4))),"",INDEX(Comment,((5*(ROW()-2)/2+4))))</f>
        <v>B-day</v>
      </c>
      <c r="M14" s="36">
        <f>List_View!$B37</f>
        <v>43720</v>
      </c>
      <c r="N14" s="34">
        <f>List_View!$D37</f>
        <v>0</v>
      </c>
      <c r="O14" s="38" t="str">
        <f>IF(ISBLANK(INDEX(Comment,(5*(ROW()-2)/2+5))),"",INDEX(Comment,((5*(ROW()-2)/2+5))))</f>
        <v/>
      </c>
      <c r="P14" s="46">
        <f>List_View!$B38</f>
        <v>43721</v>
      </c>
    </row>
    <row r="15" spans="1:19" ht="25" customHeight="1" x14ac:dyDescent="0.25">
      <c r="A15" s="106"/>
      <c r="B15" s="103" t="str">
        <f>INDEX(Topic,5*((ROW()-3)/2)+1)</f>
        <v>Review Unit 2 Part 1</v>
      </c>
      <c r="C15" s="104"/>
      <c r="D15" s="105"/>
      <c r="E15" s="103">
        <f>INDEX(Topic,5*((ROW()-3)/2)+2)</f>
        <v>0</v>
      </c>
      <c r="F15" s="104"/>
      <c r="G15" s="105"/>
      <c r="H15" s="103" t="str">
        <f>INDEX(Topic,5*((ROW()-3)/2)+3)</f>
        <v>UNIT 2 ASSESSMENT PART 1</v>
      </c>
      <c r="I15" s="104"/>
      <c r="J15" s="105"/>
      <c r="K15" s="103">
        <f>INDEX(Topic,5*((ROW()-3)/2)+4)</f>
        <v>0</v>
      </c>
      <c r="L15" s="104"/>
      <c r="M15" s="105"/>
      <c r="N15" s="103" t="str">
        <f>INDEX(Topic,5*((ROW()-3)/2)+5)</f>
        <v>Angle Relationships in Triangles</v>
      </c>
      <c r="O15" s="104"/>
      <c r="P15" s="105"/>
    </row>
    <row r="16" spans="1:19" s="32" customFormat="1" ht="10" customHeight="1" x14ac:dyDescent="0.3">
      <c r="A16" s="106" t="s">
        <v>2</v>
      </c>
      <c r="B16" s="34">
        <f>List_View!$D38</f>
        <v>16</v>
      </c>
      <c r="C16" s="35" t="str">
        <f>IF(ISBLANK(INDEX(Comment,(5*(ROW()-2)/2+1))),"",INDEX(Comment,((5*(ROW()-2)/2+1))))</f>
        <v/>
      </c>
      <c r="D16" s="36">
        <f>List_View!$B39</f>
        <v>43724</v>
      </c>
      <c r="E16" s="34">
        <f>List_View!$D39</f>
        <v>0</v>
      </c>
      <c r="F16" s="38" t="str">
        <f>IF(ISBLANK(INDEX(Comment,(5*(ROW()-2)/2+2))),"",INDEX(Comment,((5*(ROW()-2)/2+2))))</f>
        <v/>
      </c>
      <c r="G16" s="36">
        <f>List_View!$B40</f>
        <v>43725</v>
      </c>
      <c r="H16" s="34">
        <f>List_View!$D40</f>
        <v>17</v>
      </c>
      <c r="I16" s="35" t="str">
        <f>IF(ISBLANK(INDEX(Comment,(5*(ROW()-2)/2+3))),"",INDEX(Comment,((5*(ROW()-2)/2+3))))</f>
        <v/>
      </c>
      <c r="J16" s="36">
        <f>List_View!$B41</f>
        <v>43726</v>
      </c>
      <c r="K16" s="34">
        <f>List_View!$D41</f>
        <v>0</v>
      </c>
      <c r="L16" s="38" t="str">
        <f>IF(ISBLANK(INDEX(Comment,(5*(ROW()-2)/2+4))),"",INDEX(Comment,((5*(ROW()-2)/2+4))))</f>
        <v/>
      </c>
      <c r="M16" s="36">
        <f>List_View!$B42</f>
        <v>43727</v>
      </c>
      <c r="N16" s="34">
        <f>List_View!$D42</f>
        <v>18</v>
      </c>
      <c r="O16" s="35" t="str">
        <f>IF(ISBLANK(INDEX(Comment,(5*(ROW()-2)/2+5))),"",INDEX(Comment,((5*(ROW()-2)/2+5))))</f>
        <v/>
      </c>
      <c r="P16" s="46">
        <f>List_View!$B43</f>
        <v>43728</v>
      </c>
    </row>
    <row r="17" spans="1:16" ht="25" customHeight="1" x14ac:dyDescent="0.25">
      <c r="A17" s="106"/>
      <c r="B17" s="111">
        <f>INDEX(Topic,5*((ROW()-3)/2)+1)</f>
        <v>0</v>
      </c>
      <c r="C17" s="112"/>
      <c r="D17" s="113"/>
      <c r="E17" s="103" t="str">
        <f>INDEX(Topic,5*((ROW()-3)/2)+2)</f>
        <v>Triangle Congruence G.CO.6-7</v>
      </c>
      <c r="F17" s="104"/>
      <c r="G17" s="105"/>
      <c r="H17" s="108">
        <f>INDEX(Topic,5*((ROW()-3)/2)+3)</f>
        <v>0</v>
      </c>
      <c r="I17" s="109"/>
      <c r="J17" s="110"/>
      <c r="K17" s="108" t="str">
        <f>INDEX(Topic,5*((ROW()-3)/2)+4)</f>
        <v>Triangle Congruence G.CO.6-7</v>
      </c>
      <c r="L17" s="109"/>
      <c r="M17" s="110"/>
      <c r="N17" s="108">
        <f>INDEX(Topic,5*((ROW()-3)/2)+5)</f>
        <v>0</v>
      </c>
      <c r="O17" s="109"/>
      <c r="P17" s="132"/>
    </row>
    <row r="18" spans="1:16" s="32" customFormat="1" ht="10" customHeight="1" x14ac:dyDescent="0.3">
      <c r="A18" s="106" t="s">
        <v>2</v>
      </c>
      <c r="B18" s="37" t="str">
        <f>List_View!$D44</f>
        <v>*</v>
      </c>
      <c r="C18" s="38" t="str">
        <f>IF(ISBLANK(INDEX(Comment,(5*(ROW()-2)/2+1))),"",INDEX(Comment,((5*(ROW()-2)/2+1))))</f>
        <v>No School</v>
      </c>
      <c r="D18" s="50">
        <f>List_View!$B44</f>
        <v>43731</v>
      </c>
      <c r="E18" s="37" t="str">
        <f>List_View!$D45</f>
        <v>*</v>
      </c>
      <c r="F18" s="35" t="str">
        <f>IF(ISBLANK(INDEX(Comment,(5*(ROW()-2)/2+2))),"",INDEX(Comment,((5*(ROW()-2)/2+2))))</f>
        <v>No School</v>
      </c>
      <c r="G18" s="50">
        <f>List_View!$B45</f>
        <v>43732</v>
      </c>
      <c r="H18" s="37" t="str">
        <f>List_View!$D46</f>
        <v>*</v>
      </c>
      <c r="I18" s="38" t="str">
        <f>IF(ISBLANK(INDEX(Comment,(5*(ROW()-2)/2+3))),"",INDEX(Comment,((5*(ROW()-2)/2+3))))</f>
        <v>No School</v>
      </c>
      <c r="J18" s="50">
        <f>List_View!$B46</f>
        <v>43733</v>
      </c>
      <c r="K18" s="37" t="str">
        <f>List_View!$D47</f>
        <v>*</v>
      </c>
      <c r="L18" s="35" t="str">
        <f>IF(ISBLANK(INDEX(Comment,(5*(ROW()-2)/2+4))),"",INDEX(Comment,((5*(ROW()-2)/2+4))))</f>
        <v>No School</v>
      </c>
      <c r="M18" s="50">
        <f>List_View!$B47</f>
        <v>43734</v>
      </c>
      <c r="N18" s="37" t="str">
        <f>List_View!$D48</f>
        <v>*</v>
      </c>
      <c r="O18" s="38" t="str">
        <f>IF(ISBLANK(INDEX(Comment,(5*(ROW()-2)/2+5))),"",INDEX(Comment,((5*(ROW()-2)/2+5))))</f>
        <v>No School</v>
      </c>
      <c r="P18" s="41">
        <f>List_View!$B48</f>
        <v>43735</v>
      </c>
    </row>
    <row r="19" spans="1:16" ht="25" customHeight="1" x14ac:dyDescent="0.25">
      <c r="A19" s="106"/>
      <c r="B19" s="136" t="str">
        <f>INDEX(Topic,5*((ROW()-3)/2)+1)</f>
        <v>No School</v>
      </c>
      <c r="C19" s="137"/>
      <c r="D19" s="138"/>
      <c r="E19" s="122" t="str">
        <f>INDEX(Topic,5*((ROW()-3)/2)+2)</f>
        <v>No School</v>
      </c>
      <c r="F19" s="123"/>
      <c r="G19" s="124"/>
      <c r="H19" s="122" t="str">
        <f>INDEX(Topic,5*((ROW()-3)/2)+3)</f>
        <v>No School</v>
      </c>
      <c r="I19" s="123"/>
      <c r="J19" s="124"/>
      <c r="K19" s="122" t="str">
        <f>INDEX(Topic,5*((ROW()-3)/2)+4)</f>
        <v>No School</v>
      </c>
      <c r="L19" s="123"/>
      <c r="M19" s="124"/>
      <c r="N19" s="122" t="str">
        <f>INDEX(Topic,5*((ROW()-3)/2)+5)</f>
        <v>No School</v>
      </c>
      <c r="O19" s="123"/>
      <c r="P19" s="150"/>
    </row>
    <row r="20" spans="1:16" s="32" customFormat="1" ht="10" customHeight="1" x14ac:dyDescent="0.3">
      <c r="A20" s="106" t="s">
        <v>3</v>
      </c>
      <c r="B20" s="34">
        <f>List_View!$D49</f>
        <v>19</v>
      </c>
      <c r="C20" s="35" t="str">
        <f>IF(ISBLANK(INDEX(Comment,(5*(ROW()-2)/2+1))),"",INDEX(Comment,((5*(ROW()-2)/2+1))))</f>
        <v/>
      </c>
      <c r="D20" s="44">
        <f>List_View!$B49</f>
        <v>43738</v>
      </c>
      <c r="E20" s="51">
        <f>List_View!$D50</f>
        <v>0</v>
      </c>
      <c r="F20" s="38" t="str">
        <f>IF(ISBLANK(INDEX(Comment,(5*(ROW()-2)/2+2))),"",INDEX(Comment,((5*(ROW()-2)/2+2))))</f>
        <v/>
      </c>
      <c r="G20" s="44">
        <f>List_View!$B50</f>
        <v>43739</v>
      </c>
      <c r="H20" s="34">
        <f>List_View!$D51</f>
        <v>20</v>
      </c>
      <c r="I20" s="35" t="str">
        <f>IF(ISBLANK(INDEX(Comment,(5*(ROW()-2)/2+3))),"",INDEX(Comment,((5*(ROW()-2)/2+3))))</f>
        <v/>
      </c>
      <c r="J20" s="44">
        <f>List_View!$B51</f>
        <v>43740</v>
      </c>
      <c r="K20" s="34">
        <f>List_View!$D52</f>
        <v>0</v>
      </c>
      <c r="L20" s="38" t="str">
        <f>IF(ISBLANK(INDEX(Comment,(5*(ROW()-2)/2+4))),"",INDEX(Comment,((5*(ROW()-2)/2+4))))</f>
        <v/>
      </c>
      <c r="M20" s="44">
        <f>List_View!$B52</f>
        <v>43741</v>
      </c>
      <c r="N20" s="34">
        <f>List_View!$D53</f>
        <v>21</v>
      </c>
      <c r="O20" s="35" t="str">
        <f>IF(ISBLANK(INDEX(Comment,(5*(ROW()-2)/2+5))),"",INDEX(Comment,((5*(ROW()-2)/2+5))))</f>
        <v/>
      </c>
      <c r="P20" s="46">
        <f>List_View!$B53</f>
        <v>43742</v>
      </c>
    </row>
    <row r="21" spans="1:16" ht="25" customHeight="1" x14ac:dyDescent="0.25">
      <c r="A21" s="106"/>
      <c r="B21" s="108" t="str">
        <f>INDEX(Topic,5*((ROW()-3)/2)+1)</f>
        <v>Congruence Postulate G.CO.8</v>
      </c>
      <c r="C21" s="109"/>
      <c r="D21" s="110"/>
      <c r="E21" s="103">
        <f>INDEX(Topic,5*((ROW()-3)/2)+2)</f>
        <v>0</v>
      </c>
      <c r="F21" s="104"/>
      <c r="G21" s="105"/>
      <c r="H21" s="108" t="str">
        <f>INDEX(Topic,5*((ROW()-3)/2)+3)</f>
        <v>Prove Triangle Theorems G.CO.10</v>
      </c>
      <c r="I21" s="109"/>
      <c r="J21" s="109"/>
      <c r="K21" s="103">
        <f>INDEX(Topic,5*((ROW()-3)/2)+4)</f>
        <v>0</v>
      </c>
      <c r="L21" s="104"/>
      <c r="M21" s="104"/>
      <c r="N21" s="108" t="str">
        <f>INDEX(Topic,5*((ROW()-3)/2)+5)</f>
        <v>Prove Theorems about Parallelograms G.CO.11</v>
      </c>
      <c r="O21" s="109"/>
      <c r="P21" s="132"/>
    </row>
    <row r="22" spans="1:16" s="32" customFormat="1" ht="10" customHeight="1" x14ac:dyDescent="0.3">
      <c r="A22" s="106" t="s">
        <v>3</v>
      </c>
      <c r="B22" s="34">
        <f>List_View!$D54</f>
        <v>0</v>
      </c>
      <c r="C22" s="38" t="str">
        <f>IF(ISBLANK(INDEX(Comment,(5*(ROW()-2)/2+1))),"",INDEX(Comment,((5*(ROW()-2)/2+1))))</f>
        <v/>
      </c>
      <c r="D22" s="44">
        <f>List_View!$B54</f>
        <v>43745</v>
      </c>
      <c r="E22" s="34">
        <f>List_View!$D55</f>
        <v>22</v>
      </c>
      <c r="F22" s="35" t="str">
        <f>IF(ISBLANK(INDEX(Comment,(5*(ROW()-2)/2+2))),"",INDEX(Comment,((5*(ROW()-2)/2+2))))</f>
        <v/>
      </c>
      <c r="G22" s="44">
        <f>List_View!$B55</f>
        <v>43746</v>
      </c>
      <c r="H22" s="34">
        <f>List_View!$D56</f>
        <v>0</v>
      </c>
      <c r="I22" s="38" t="str">
        <f>IF(ISBLANK(INDEX(Comment,(5*(ROW()-2)/2+3))),"",INDEX(Comment,((5*(ROW()-2)/2+3))))</f>
        <v/>
      </c>
      <c r="J22" s="44">
        <f>List_View!$B56</f>
        <v>43747</v>
      </c>
      <c r="K22" s="34">
        <f>List_View!$D57</f>
        <v>23</v>
      </c>
      <c r="L22" s="35" t="str">
        <f>IF(ISBLANK(INDEX(Comment,(5*(ROW()-2)/2+4))),"",INDEX(Comment,((5*(ROW()-2)/2+4))))</f>
        <v>Early Release</v>
      </c>
      <c r="M22" s="44">
        <f>List_View!$B57</f>
        <v>43748</v>
      </c>
      <c r="N22" s="34">
        <f>List_View!$D58</f>
        <v>0</v>
      </c>
      <c r="O22" s="38" t="str">
        <f>IF(ISBLANK(INDEX(Comment,(5*(ROW()-2)/2+5))),"",INDEX(Comment,((5*(ROW()-2)/2+5))))</f>
        <v/>
      </c>
      <c r="P22" s="46">
        <f>List_View!$B58</f>
        <v>43749</v>
      </c>
    </row>
    <row r="23" spans="1:16" ht="25" customHeight="1" x14ac:dyDescent="0.25">
      <c r="A23" s="106"/>
      <c r="B23" s="108">
        <f>INDEX(Topic,5*((ROW()-3)/2)+1)</f>
        <v>0</v>
      </c>
      <c r="C23" s="109"/>
      <c r="D23" s="110"/>
      <c r="E23" s="151" t="str">
        <f>INDEX(Topic,5*((ROW()-3)/2)+2)</f>
        <v>Prove Theorems about Parallelograms G.CO.11</v>
      </c>
      <c r="F23" s="152"/>
      <c r="G23" s="153"/>
      <c r="H23" s="119">
        <f>INDEX(Topic,5*((ROW()-3)/2)+3)</f>
        <v>0</v>
      </c>
      <c r="I23" s="120"/>
      <c r="J23" s="121"/>
      <c r="K23" s="133" t="str">
        <f>INDEX(Topic,5*((ROW()-3)/2)+4)</f>
        <v>Review Unit 2 Part 2</v>
      </c>
      <c r="L23" s="134"/>
      <c r="M23" s="135"/>
      <c r="N23" s="108">
        <f>INDEX(Topic,5*((ROW()-3)/2)+5)</f>
        <v>0</v>
      </c>
      <c r="O23" s="109"/>
      <c r="P23" s="132"/>
    </row>
    <row r="24" spans="1:16" s="32" customFormat="1" ht="10" customHeight="1" x14ac:dyDescent="0.3">
      <c r="A24" s="106" t="s">
        <v>3</v>
      </c>
      <c r="B24" s="34">
        <f>List_View!$D59</f>
        <v>24</v>
      </c>
      <c r="C24" s="35" t="str">
        <f>IF(ISBLANK(INDEX(Comment,(5*(ROW()-2)/2+1))),"",INDEX(Comment,((5*(ROW()-2)/2+1))))</f>
        <v>A-day</v>
      </c>
      <c r="D24" s="44">
        <f>List_View!$B59</f>
        <v>43752</v>
      </c>
      <c r="E24" s="34">
        <f>List_View!$D60</f>
        <v>0</v>
      </c>
      <c r="F24" s="35" t="str">
        <f>IF(ISBLANK(INDEX(Comment,(5*(ROW()-2)/2+2))),"",INDEX(Comment,((5*(ROW()-2)/2+2))))</f>
        <v>B-day</v>
      </c>
      <c r="G24" s="44">
        <f>List_View!$B60</f>
        <v>43753</v>
      </c>
      <c r="H24" s="34">
        <f>List_View!$D61</f>
        <v>25</v>
      </c>
      <c r="I24" s="35" t="str">
        <f>IF(ISBLANK(INDEX(Comment,(5*(ROW()-2)/2+3))),"",INDEX(Comment,((5*(ROW()-2)/2+3))))</f>
        <v/>
      </c>
      <c r="J24" s="44">
        <f>List_View!$B61</f>
        <v>43754</v>
      </c>
      <c r="K24" s="34">
        <f>List_View!$D62</f>
        <v>0</v>
      </c>
      <c r="L24" s="35" t="str">
        <f>IF(ISBLANK(INDEX(Comment,(5*(ROW()-2)/2+4))),"",INDEX(Comment,((5*(ROW()-2)/2+4))))</f>
        <v/>
      </c>
      <c r="M24" s="44">
        <f>List_View!$B62</f>
        <v>43755</v>
      </c>
      <c r="N24" s="34">
        <f>List_View!$D63</f>
        <v>26</v>
      </c>
      <c r="O24" s="52" t="str">
        <f>IF(ISBLANK(INDEX(Comment,(5*(ROW()-2)/2+5))),"",INDEX(Comment,((5*(ROW()-2)/2+5))))</f>
        <v/>
      </c>
      <c r="P24" s="46">
        <f>List_View!$B63</f>
        <v>43756</v>
      </c>
    </row>
    <row r="25" spans="1:16" s="53" customFormat="1" ht="25" customHeight="1" x14ac:dyDescent="0.25">
      <c r="A25" s="106"/>
      <c r="B25" s="108" t="str">
        <f>INDEX(Topic,5*((ROW()-3)/2)+1)</f>
        <v>UNIT 2 SUMMATIVE ASSESSMENT PART 2</v>
      </c>
      <c r="C25" s="109"/>
      <c r="D25" s="109"/>
      <c r="E25" s="139">
        <f>INDEX(Topic,5*((ROW()-3)/2)+2)</f>
        <v>0</v>
      </c>
      <c r="F25" s="140"/>
      <c r="G25" s="141"/>
      <c r="H25" s="103" t="str">
        <f>INDEX(Topic,5*((ROW()-3)/2)+3)</f>
        <v>Similarity &amp; Transformations G.SRT.1-2</v>
      </c>
      <c r="I25" s="104"/>
      <c r="J25" s="104"/>
      <c r="K25" s="108">
        <f>INDEX(Topic,5*((ROW()-3)/2)+4)</f>
        <v>0</v>
      </c>
      <c r="L25" s="109"/>
      <c r="M25" s="110"/>
      <c r="N25" s="108" t="str">
        <f>INDEX(Topic,5*((ROW()-3)/2)+5)</f>
        <v>Triangle Similarity Postulates G.SRT.3,5</v>
      </c>
      <c r="O25" s="109"/>
      <c r="P25" s="132"/>
    </row>
    <row r="26" spans="1:16" s="32" customFormat="1" ht="10" customHeight="1" x14ac:dyDescent="0.3">
      <c r="A26" s="106" t="s">
        <v>3</v>
      </c>
      <c r="B26" s="34">
        <f>List_View!$D64</f>
        <v>0</v>
      </c>
      <c r="C26" s="38" t="str">
        <f>IF(ISBLANK(INDEX(Comment,(5*(ROW()-2)/2+1))),"",INDEX(Comment,((5*(ROW()-2)/2+1))))</f>
        <v/>
      </c>
      <c r="D26" s="44">
        <f>List_View!$B64</f>
        <v>43759</v>
      </c>
      <c r="E26" s="34">
        <f>List_View!$D65</f>
        <v>27</v>
      </c>
      <c r="F26" s="35" t="str">
        <f>IF(ISBLANK(INDEX(Comment,(5*(ROW()-2)/2+2))),"",INDEX(Comment,((5*(ROW()-2)/2+2))))</f>
        <v/>
      </c>
      <c r="G26" s="44">
        <f>List_View!$B65</f>
        <v>43760</v>
      </c>
      <c r="H26" s="34">
        <f>List_View!$D66</f>
        <v>0</v>
      </c>
      <c r="I26" s="38" t="str">
        <f>IF(ISBLANK(INDEX(Comment,(5*(ROW()-2)/2+3))),"",INDEX(Comment,((5*(ROW()-2)/2+3))))</f>
        <v/>
      </c>
      <c r="J26" s="44">
        <f>List_View!$B66</f>
        <v>43761</v>
      </c>
      <c r="K26" s="34">
        <f>List_View!$D67</f>
        <v>28</v>
      </c>
      <c r="L26" s="35" t="str">
        <f>IF(ISBLANK(INDEX(Comment,(5*(ROW()-2)/2+4))),"",INDEX(Comment,((5*(ROW()-2)/2+4))))</f>
        <v/>
      </c>
      <c r="M26" s="44">
        <f>List_View!$B67</f>
        <v>43762</v>
      </c>
      <c r="N26" s="34">
        <f>List_View!$D68</f>
        <v>0</v>
      </c>
      <c r="O26" s="38" t="str">
        <f>IF(ISBLANK(INDEX(Comment,(5*(ROW()-2)/2+5))),"",INDEX(Comment,((5*(ROW()-2)/2+5))))</f>
        <v/>
      </c>
      <c r="P26" s="46">
        <f>List_View!$B68</f>
        <v>43763</v>
      </c>
    </row>
    <row r="27" spans="1:16" ht="25" customHeight="1" x14ac:dyDescent="0.25">
      <c r="A27" s="106"/>
      <c r="B27" s="108">
        <f>INDEX(Topic,5*((ROW()-3)/2)+1)</f>
        <v>0</v>
      </c>
      <c r="C27" s="109"/>
      <c r="D27" s="109"/>
      <c r="E27" s="119" t="str">
        <f>INDEX(Topic,5*((ROW()-3)/2)+2)</f>
        <v>Triangle Similarity Postulates G.SRT.3,5</v>
      </c>
      <c r="F27" s="120"/>
      <c r="G27" s="121"/>
      <c r="H27" s="111">
        <f>INDEX(Topic,5*((ROW()-3)/2)+3)</f>
        <v>0</v>
      </c>
      <c r="I27" s="112"/>
      <c r="J27" s="112"/>
      <c r="K27" s="108" t="str">
        <f>INDEX(Topic,5*((ROW()-3)/2)+4)</f>
        <v>Medians and Altitudes of Triangles G.CO.10</v>
      </c>
      <c r="L27" s="109"/>
      <c r="M27" s="110"/>
      <c r="N27" s="108">
        <f>INDEX(Topic,5*((ROW()-3)/2)+5)</f>
        <v>0</v>
      </c>
      <c r="O27" s="109"/>
      <c r="P27" s="132"/>
    </row>
    <row r="28" spans="1:16" s="32" customFormat="1" ht="10" customHeight="1" x14ac:dyDescent="0.3">
      <c r="A28" s="106" t="s">
        <v>4</v>
      </c>
      <c r="B28" s="34">
        <f>List_View!$D69</f>
        <v>29</v>
      </c>
      <c r="C28" s="35" t="str">
        <f>IF(ISBLANK(INDEX(Comment,(5*(ROW()-2)/2+1))),"",INDEX(Comment,((5*(ROW()-2)/2+1))))</f>
        <v/>
      </c>
      <c r="D28" s="44">
        <f>List_View!$B69</f>
        <v>43766</v>
      </c>
      <c r="E28" s="34">
        <f>List_View!$D70</f>
        <v>0</v>
      </c>
      <c r="F28" s="38" t="str">
        <f>IF(ISBLANK(INDEX(Comment,(5*(ROW()-2)/2+2))),"",INDEX(Comment,((5*(ROW()-2)/2+2))))</f>
        <v/>
      </c>
      <c r="G28" s="44">
        <f>List_View!$B70</f>
        <v>43767</v>
      </c>
      <c r="H28" s="34">
        <f>List_View!$D71</f>
        <v>30</v>
      </c>
      <c r="I28" s="52" t="str">
        <f>IF(ISBLANK(INDEX(Comment,(5*(ROW()-2)/2+3))),"",INDEX(Comment,((5*(ROW()-2)/2+3))))</f>
        <v/>
      </c>
      <c r="J28" s="44">
        <f>List_View!$B71</f>
        <v>43768</v>
      </c>
      <c r="K28" s="34">
        <f>List_View!$D72</f>
        <v>0</v>
      </c>
      <c r="L28" s="38" t="str">
        <f>IF(ISBLANK(INDEX(Comment,(5*(ROW()-2)/2+4))),"",INDEX(Comment,((5*(ROW()-2)/2+4))))</f>
        <v/>
      </c>
      <c r="M28" s="44">
        <f>List_View!$B72</f>
        <v>43769</v>
      </c>
      <c r="N28" s="34">
        <f>List_View!$D73</f>
        <v>31</v>
      </c>
      <c r="O28" s="35" t="str">
        <f>IF(ISBLANK(INDEX(Comment,(5*(ROW()-2)/2+5))),"",INDEX(Comment,((5*(ROW()-2)/2+5))))</f>
        <v/>
      </c>
      <c r="P28" s="46">
        <f>List_View!$B73</f>
        <v>43770</v>
      </c>
    </row>
    <row r="29" spans="1:16" ht="25" customHeight="1" x14ac:dyDescent="0.25">
      <c r="A29" s="106"/>
      <c r="B29" s="103" t="str">
        <f>INDEX(Topic,5*((ROW()-3)/2)+1)</f>
        <v>Prove/Apply Theorems about Triangles G.SRT.4-5</v>
      </c>
      <c r="C29" s="104"/>
      <c r="D29" s="105"/>
      <c r="E29" s="103">
        <f>INDEX(Topic,5*((ROW()-3)/2)+2)</f>
        <v>0</v>
      </c>
      <c r="F29" s="104"/>
      <c r="G29" s="105"/>
      <c r="H29" s="103" t="str">
        <f>INDEX(Topic,5*((ROW()-3)/2)+3)</f>
        <v>Prove/Apply Theorems about Triangles G.SRT.4-5</v>
      </c>
      <c r="I29" s="104"/>
      <c r="J29" s="105"/>
      <c r="K29" s="111">
        <f>INDEX(Topic,5*((ROW()-3)/2)+4)</f>
        <v>0</v>
      </c>
      <c r="L29" s="112"/>
      <c r="M29" s="113"/>
      <c r="N29" s="103" t="str">
        <f>INDEX(Topic,5*((ROW()-3)/2)+5)</f>
        <v>Review Unit 2 Part 3</v>
      </c>
      <c r="O29" s="104"/>
      <c r="P29" s="105"/>
    </row>
    <row r="30" spans="1:16" s="32" customFormat="1" ht="10" customHeight="1" x14ac:dyDescent="0.3">
      <c r="A30" s="99" t="s">
        <v>4</v>
      </c>
      <c r="B30" s="34">
        <f>List_View!$D74</f>
        <v>0</v>
      </c>
      <c r="C30" s="54" t="str">
        <f>IF(ISBLANK(INDEX(Comment,(5*(ROW()-2)/2+1))),"",INDEX(Comment,((5*(ROW()-2)/2+1))))</f>
        <v/>
      </c>
      <c r="D30" s="44">
        <f>List_View!$B74</f>
        <v>43773</v>
      </c>
      <c r="E30" s="34" t="str">
        <f>List_View!$D75</f>
        <v>*</v>
      </c>
      <c r="F30" s="35" t="str">
        <f>IF(ISBLANK(INDEX(Comment,(5*(ROW()-2)/2+2))),"",INDEX(Comment,((5*(ROW()-2)/2+2))))</f>
        <v>Student Holiday</v>
      </c>
      <c r="G30" s="44">
        <f>List_View!$B75</f>
        <v>43774</v>
      </c>
      <c r="H30" s="34">
        <f>List_View!$D76</f>
        <v>32</v>
      </c>
      <c r="I30" s="35" t="str">
        <f>IF(ISBLANK(INDEX(Comment,(5*(ROW()-2)/2+3))),"",INDEX(Comment,((5*(ROW()-2)/2+3))))</f>
        <v>A-day</v>
      </c>
      <c r="J30" s="44">
        <f>List_View!$B76</f>
        <v>43775</v>
      </c>
      <c r="K30" s="37">
        <f>List_View!$D77</f>
        <v>0</v>
      </c>
      <c r="L30" s="38" t="str">
        <f>IF(ISBLANK(INDEX(Comment,(5*(ROW()-2)/2+4))),"",INDEX(Comment,((5*(ROW()-2)/2+4))))</f>
        <v>B-day</v>
      </c>
      <c r="M30" s="50">
        <f>List_View!$B77</f>
        <v>43776</v>
      </c>
      <c r="N30" s="34">
        <f>List_View!$D78</f>
        <v>33</v>
      </c>
      <c r="O30" s="35" t="str">
        <f>IF(ISBLANK(INDEX(Comment,(5*(ROW()-2)/2+5))),"",INDEX(Comment,((5*(ROW()-2)/2+5))))</f>
        <v/>
      </c>
      <c r="P30" s="46">
        <f>List_View!$B78</f>
        <v>43777</v>
      </c>
    </row>
    <row r="31" spans="1:16" ht="25" customHeight="1" x14ac:dyDescent="0.25">
      <c r="A31" s="100"/>
      <c r="B31" s="133">
        <f>INDEX(Topic,5*((ROW()-3)/2)+1)</f>
        <v>0</v>
      </c>
      <c r="C31" s="134"/>
      <c r="D31" s="135"/>
      <c r="E31" s="122" t="str">
        <f>INDEX(Topic,5*((ROW()-3)/2)+2)</f>
        <v>Teacher Workday</v>
      </c>
      <c r="F31" s="123"/>
      <c r="G31" s="124"/>
      <c r="H31" s="108" t="str">
        <f>INDEX(Topic,5*((ROW()-3)/2)+3)</f>
        <v>UNIT 2 SUMMATIVE ASSESSMENT PART 3</v>
      </c>
      <c r="I31" s="145"/>
      <c r="J31" s="146"/>
      <c r="K31" s="142">
        <f>INDEX(Topic,5*((ROW()-3)/2)+4)</f>
        <v>0</v>
      </c>
      <c r="L31" s="143"/>
      <c r="M31" s="144"/>
      <c r="N31" s="108" t="str">
        <f>INDEX(Topic,5*((ROW()-3)/2)+5)</f>
        <v>Pythagorean Theorem/Special Right Triangles</v>
      </c>
      <c r="O31" s="109"/>
      <c r="P31" s="132"/>
    </row>
    <row r="32" spans="1:16" s="32" customFormat="1" ht="10" customHeight="1" x14ac:dyDescent="0.3">
      <c r="A32" s="106" t="s">
        <v>4</v>
      </c>
      <c r="B32" s="37">
        <f>List_View!$D79</f>
        <v>0</v>
      </c>
      <c r="C32" s="38" t="str">
        <f>IF(ISBLANK(INDEX(Comment,(5*(ROW()-2)/2+1))),"",INDEX(Comment,((5*(ROW()-2)/2+1))))</f>
        <v/>
      </c>
      <c r="D32" s="50">
        <f>List_View!$B79</f>
        <v>43780</v>
      </c>
      <c r="E32" s="37">
        <f>List_View!$D80</f>
        <v>34</v>
      </c>
      <c r="F32" s="38" t="str">
        <f>IF(ISBLANK(INDEX(Comment,(5*(ROW()-2)/2+2))),"",INDEX(Comment,((5*(ROW()-2)/2+2))))</f>
        <v/>
      </c>
      <c r="G32" s="50">
        <f>List_View!$B80</f>
        <v>43781</v>
      </c>
      <c r="H32" s="37">
        <f>List_View!$D81</f>
        <v>0</v>
      </c>
      <c r="I32" s="38" t="str">
        <f>IF(ISBLANK(INDEX(Comment,(5*(ROW()-2)/2+3))),"",INDEX(Comment,((5*(ROW()-2)/2+3))))</f>
        <v/>
      </c>
      <c r="J32" s="40">
        <f>List_View!$B81</f>
        <v>43782</v>
      </c>
      <c r="K32" s="34">
        <f>List_View!$D82</f>
        <v>35</v>
      </c>
      <c r="L32" s="35"/>
      <c r="M32" s="44">
        <f>List_View!$B82</f>
        <v>43783</v>
      </c>
      <c r="N32" s="37">
        <f>List_View!$D83</f>
        <v>0</v>
      </c>
      <c r="O32" s="38" t="str">
        <f>IF(ISBLANK(INDEX(Comment,(5*(ROW()-2)/2+5))),"",INDEX(Comment,((5*(ROW()-2)/2+5))))</f>
        <v/>
      </c>
      <c r="P32" s="41">
        <f>List_View!$B83</f>
        <v>43784</v>
      </c>
    </row>
    <row r="33" spans="1:17" ht="25" customHeight="1" x14ac:dyDescent="0.25">
      <c r="A33" s="106"/>
      <c r="B33" s="108">
        <f>INDEX(Topic,5*((ROW()-3)/2)+1)</f>
        <v>0</v>
      </c>
      <c r="C33" s="109"/>
      <c r="D33" s="110"/>
      <c r="E33" s="108" t="str">
        <f>INDEX(Topic,5*((ROW()-3)/2)+2)</f>
        <v>Trig Ratios; Solving for Missing Sides G.SRT.6</v>
      </c>
      <c r="F33" s="109"/>
      <c r="G33" s="110"/>
      <c r="H33" s="108">
        <f>INDEX(Topic,5*((ROW()-3)/2)+3)</f>
        <v>0</v>
      </c>
      <c r="I33" s="109"/>
      <c r="J33" s="110"/>
      <c r="K33" s="112" t="str">
        <f>INDEX(Topic,5*((ROW()-3)/2)+4)</f>
        <v>Solving for Missing Angles; Complements of Sin &amp; Cos G.SRT.7</v>
      </c>
      <c r="L33" s="112"/>
      <c r="M33" s="113"/>
      <c r="N33" s="108">
        <f>INDEX(Topic,5*((ROW()-3)/2)+5)</f>
        <v>0</v>
      </c>
      <c r="O33" s="109"/>
      <c r="P33" s="132"/>
      <c r="Q33" s="55"/>
    </row>
    <row r="34" spans="1:17" s="32" customFormat="1" ht="10" customHeight="1" x14ac:dyDescent="0.3">
      <c r="A34" s="106" t="s">
        <v>4</v>
      </c>
      <c r="B34" s="34">
        <f>List_View!$D84</f>
        <v>36</v>
      </c>
      <c r="C34" s="56" t="str">
        <f>IF(ISBLANK(INDEX(Comment,(5*(ROW()-2)/2+1))),"",INDEX(Comment,((5*(ROW()-2)/2+1))))</f>
        <v/>
      </c>
      <c r="D34" s="36">
        <f>List_View!$B84</f>
        <v>43787</v>
      </c>
      <c r="E34" s="37">
        <f>List_View!$D85</f>
        <v>0</v>
      </c>
      <c r="F34" s="54" t="str">
        <f>IF(ISBLANK(INDEX(Comment,(5*(ROW()-2)/2+2))),"",INDEX(Comment,((5*(ROW()-2)/2+2))))</f>
        <v/>
      </c>
      <c r="G34" s="50">
        <f>List_View!$B85</f>
        <v>43788</v>
      </c>
      <c r="H34" s="57">
        <f>List_View!$D86</f>
        <v>37</v>
      </c>
      <c r="I34" s="38" t="str">
        <f>IF(ISBLANK(INDEX(Comment,(5*(ROW()-2)/2+3))),"",INDEX(Comment,((5*(ROW()-2)/2+3))))</f>
        <v/>
      </c>
      <c r="J34" s="40">
        <f>List_View!$B86</f>
        <v>43789</v>
      </c>
      <c r="K34" s="37">
        <f>List_View!$D87</f>
        <v>0</v>
      </c>
      <c r="L34" s="49" t="str">
        <f>IF(ISBLANK(INDEX(Comment,(5*(ROW()-2)/2+4))),"",INDEX(Comment,((5*(ROW()-2)/2+4))))</f>
        <v>B-day</v>
      </c>
      <c r="M34" s="50">
        <f>List_View!$B87</f>
        <v>43790</v>
      </c>
      <c r="N34" s="34">
        <f>List_View!$D88</f>
        <v>38</v>
      </c>
      <c r="O34" s="35" t="str">
        <f>IF(ISBLANK(INDEX(Comment,(5*(ROW()-2)/2+5))),"",INDEX(Comment,((5*(ROW()-2)/2+5))))</f>
        <v>A-day</v>
      </c>
      <c r="P34" s="46">
        <f>List_View!$B88</f>
        <v>43791</v>
      </c>
    </row>
    <row r="35" spans="1:17" ht="25" customHeight="1" x14ac:dyDescent="0.25">
      <c r="A35" s="106"/>
      <c r="B35" s="111" t="str">
        <f>INDEX(Topic,5*((ROW()-3)/2)+1)</f>
        <v>Angle of Elevation/Depression; Applications of Trig G.SRT.8</v>
      </c>
      <c r="C35" s="112"/>
      <c r="D35" s="112"/>
      <c r="E35" s="111">
        <f>INDEX(Topic,5*((ROW()-3)/2)+2)</f>
        <v>0</v>
      </c>
      <c r="F35" s="112"/>
      <c r="G35" s="113"/>
      <c r="H35" s="111" t="str">
        <f>INDEX(Topic,5*((ROW()-3)/2)+3)</f>
        <v>Unit 3 Review</v>
      </c>
      <c r="I35" s="112"/>
      <c r="J35" s="113"/>
      <c r="K35" s="111" t="str">
        <f>INDEX(Topic,5*((ROW()-3)/2)+4)</f>
        <v>Unit 3 Summative Assessment</v>
      </c>
      <c r="L35" s="112"/>
      <c r="M35" s="113"/>
      <c r="N35" s="111" t="str">
        <f>INDEX(Topic,5*((ROW()-3)/2)+5)</f>
        <v>Unit 3 Summative Assessment</v>
      </c>
      <c r="O35" s="112"/>
      <c r="P35" s="154"/>
      <c r="Q35" s="55"/>
    </row>
    <row r="36" spans="1:17" s="32" customFormat="1" ht="10" customHeight="1" x14ac:dyDescent="0.3">
      <c r="A36" s="106" t="s">
        <v>4</v>
      </c>
      <c r="B36" s="37" t="str">
        <f>List_View!$D89</f>
        <v>*</v>
      </c>
      <c r="C36" s="54" t="str">
        <f>IF(ISBLANK(INDEX(Comment,(5*(ROW()-2)/2+1))),"",INDEX(Comment,((5*(ROW()-2)/2+1))))</f>
        <v>No School</v>
      </c>
      <c r="D36" s="50">
        <f>List_View!$B89</f>
        <v>43794</v>
      </c>
      <c r="E36" s="37" t="str">
        <f>List_View!$D90</f>
        <v>*</v>
      </c>
      <c r="F36" s="54" t="str">
        <f>IF(ISBLANK(INDEX(Comment,(5*(ROW()-2)/2+2))),"",INDEX(Comment,((5*(ROW()-2)/2+2))))</f>
        <v>No School</v>
      </c>
      <c r="G36" s="50">
        <f>List_View!$B90</f>
        <v>43795</v>
      </c>
      <c r="H36" s="37" t="str">
        <f>List_View!$D91</f>
        <v>*</v>
      </c>
      <c r="I36" s="38" t="str">
        <f>IF(ISBLANK(INDEX(Comment,(5*(ROW()-2)/2+3))),"",INDEX(Comment,((5*(ROW()-2)/2+3))))</f>
        <v>No School</v>
      </c>
      <c r="J36" s="50">
        <f>List_View!$B91</f>
        <v>43796</v>
      </c>
      <c r="K36" s="37" t="str">
        <f>List_View!$D92</f>
        <v>*</v>
      </c>
      <c r="L36" s="38" t="str">
        <f>IF(ISBLANK(INDEX(Comment,(5*(ROW()-2)/2+4))),"",INDEX(Comment,((5*(ROW()-2)/2+4))))</f>
        <v>No School</v>
      </c>
      <c r="M36" s="50">
        <f>List_View!$B92</f>
        <v>43797</v>
      </c>
      <c r="N36" s="37" t="str">
        <f>List_View!$D93</f>
        <v>*</v>
      </c>
      <c r="O36" s="38" t="str">
        <f>IF(ISBLANK(INDEX(Comment,(5*(ROW()-2)/2+5))),"",INDEX(Comment,((5*(ROW()-2)/2+5))))</f>
        <v>No School</v>
      </c>
      <c r="P36" s="41">
        <f>List_View!$B93</f>
        <v>43798</v>
      </c>
    </row>
    <row r="37" spans="1:17" ht="25" customHeight="1" x14ac:dyDescent="0.25">
      <c r="A37" s="106"/>
      <c r="B37" s="114" t="str">
        <f>INDEX(Topic,5*((ROW()-3)/2)+1)</f>
        <v>No School</v>
      </c>
      <c r="C37" s="115"/>
      <c r="D37" s="116"/>
      <c r="E37" s="114" t="str">
        <f>INDEX(Topic,5*((ROW()-3)/2)+2)</f>
        <v>No School</v>
      </c>
      <c r="F37" s="115"/>
      <c r="G37" s="116"/>
      <c r="H37" s="114" t="str">
        <f>INDEX(Topic,5*((ROW()-3)/2)+3)</f>
        <v>No School</v>
      </c>
      <c r="I37" s="115"/>
      <c r="J37" s="116"/>
      <c r="K37" s="114" t="str">
        <f>INDEX(Topic,5*((ROW()-3)/2)+4)</f>
        <v>No School</v>
      </c>
      <c r="L37" s="115"/>
      <c r="M37" s="116"/>
      <c r="N37" s="114" t="str">
        <f>INDEX(Topic,5*((ROW()-3)/2)+5)</f>
        <v>No School</v>
      </c>
      <c r="O37" s="115"/>
      <c r="P37" s="158"/>
    </row>
    <row r="38" spans="1:17" s="32" customFormat="1" ht="10" customHeight="1" x14ac:dyDescent="0.3">
      <c r="A38" s="107" t="s">
        <v>5</v>
      </c>
      <c r="B38" s="37">
        <f>List_View!$D94</f>
        <v>0</v>
      </c>
      <c r="C38" s="38" t="str">
        <f>IF(ISBLANK(INDEX(Comment,(5*(ROW()-2)/2+1))),"",INDEX(Comment,((5*(ROW()-2)/2+1))))</f>
        <v/>
      </c>
      <c r="D38" s="50">
        <f>List_View!$B94</f>
        <v>43801</v>
      </c>
      <c r="E38" s="37">
        <f>List_View!$D95</f>
        <v>39</v>
      </c>
      <c r="F38" s="38" t="str">
        <f>IF(ISBLANK(INDEX(Comment,(5*(ROW()-2)/2+2))),"",INDEX(Comment,((5*(ROW()-2)/2+2))))</f>
        <v/>
      </c>
      <c r="G38" s="50">
        <f>List_View!$B95</f>
        <v>43802</v>
      </c>
      <c r="H38" s="37">
        <f>List_View!$D96</f>
        <v>0</v>
      </c>
      <c r="I38" s="38" t="str">
        <f>IF(ISBLANK(INDEX(Comment,(5*(ROW()-2)/2+3))),"",INDEX(Comment,((5*(ROW()-2)/2+3))))</f>
        <v/>
      </c>
      <c r="J38" s="50">
        <f>List_View!$B96</f>
        <v>43803</v>
      </c>
      <c r="K38" s="37">
        <f>List_View!$D97</f>
        <v>40</v>
      </c>
      <c r="L38" s="38" t="str">
        <f>IF(ISBLANK(INDEX(Comment,(5*(ROW()-2)/2+4))),"",INDEX(Comment,((5*(ROW()-2)/2+4))))</f>
        <v/>
      </c>
      <c r="M38" s="50">
        <f>List_View!$B97</f>
        <v>43804</v>
      </c>
      <c r="N38" s="37">
        <f>List_View!$D98</f>
        <v>0</v>
      </c>
      <c r="O38" s="38" t="str">
        <f>IF(ISBLANK(INDEX(Comment,(5*(ROW()-2)/2+5))),"",INDEX(Comment,((5*(ROW()-2)/2+5))))</f>
        <v/>
      </c>
      <c r="P38" s="41">
        <f>List_View!$B98</f>
        <v>43805</v>
      </c>
      <c r="Q38" s="58"/>
    </row>
    <row r="39" spans="1:17" ht="24.75" customHeight="1" x14ac:dyDescent="0.25">
      <c r="A39" s="107"/>
      <c r="B39" s="111">
        <f>INDEX(Topic,5*((ROW()-3)/2)+1)</f>
        <v>0</v>
      </c>
      <c r="C39" s="112"/>
      <c r="D39" s="113"/>
      <c r="E39" s="111" t="str">
        <f>INDEX(Topic,5*((ROW()-3)/2)+2)</f>
        <v>Unit 1 Amnesty Day</v>
      </c>
      <c r="F39" s="112"/>
      <c r="G39" s="113"/>
      <c r="H39" s="103">
        <f>INDEX(Topic,5*((ROW()-3)/2)+3)</f>
        <v>0</v>
      </c>
      <c r="I39" s="104"/>
      <c r="J39" s="105"/>
      <c r="K39" s="108" t="str">
        <f>INDEX(Topic,5*((ROW()-3)/2)+4)</f>
        <v>Unit 2 Amnesty Day</v>
      </c>
      <c r="L39" s="109"/>
      <c r="M39" s="110"/>
      <c r="N39" s="108">
        <f>INDEX(Topic,5*((ROW()-3)/2)+5)</f>
        <v>0</v>
      </c>
      <c r="O39" s="109"/>
      <c r="P39" s="132"/>
    </row>
    <row r="40" spans="1:17" s="32" customFormat="1" ht="10" customHeight="1" x14ac:dyDescent="0.3">
      <c r="A40" s="107" t="s">
        <v>5</v>
      </c>
      <c r="B40" s="37">
        <f>List_View!$D99</f>
        <v>41</v>
      </c>
      <c r="C40" s="38" t="str">
        <f>IF(ISBLANK(INDEX(Comment,(5*(ROW()-2)/2+1))),"",INDEX(Comment,((5*(ROW()-2)/2+1))))</f>
        <v/>
      </c>
      <c r="D40" s="50">
        <f>List_View!$B99</f>
        <v>43808</v>
      </c>
      <c r="E40" s="37">
        <f>List_View!$D100</f>
        <v>0</v>
      </c>
      <c r="F40" s="38" t="str">
        <f>IF(ISBLANK(INDEX(Comment,(5*(ROW()-2)/2+2))),"",INDEX(Comment,((5*(ROW()-2)/2+2))))</f>
        <v/>
      </c>
      <c r="G40" s="50">
        <f>List_View!$B100</f>
        <v>43809</v>
      </c>
      <c r="H40" s="37">
        <f>List_View!$D101</f>
        <v>42</v>
      </c>
      <c r="I40" s="49" t="str">
        <f>IF(ISBLANK(INDEX(Comment,(5*(ROW()-2)/2+3))),"",INDEX(Comment,((5*(ROW()-2)/2+3))))</f>
        <v/>
      </c>
      <c r="J40" s="50">
        <f>List_View!$B101</f>
        <v>43810</v>
      </c>
      <c r="K40" s="37">
        <f>List_View!$D102</f>
        <v>0</v>
      </c>
      <c r="L40" s="49" t="str">
        <f>IF(ISBLANK(INDEX(Comment,(5*(ROW()-2)/2+4))),"",INDEX(Comment,((5*(ROW()-2)/2+4))))</f>
        <v/>
      </c>
      <c r="M40" s="50">
        <f>List_View!$B102</f>
        <v>43811</v>
      </c>
      <c r="N40" s="37">
        <f>List_View!$D103</f>
        <v>43</v>
      </c>
      <c r="O40" s="54" t="str">
        <f>IF(ISBLANK(INDEX(Comment,(5*(ROW()-2)/2+5))),"",INDEX(Comment,((5*(ROW()-2)/2+5))))</f>
        <v/>
      </c>
      <c r="P40" s="41">
        <f>List_View!$B103</f>
        <v>43812</v>
      </c>
      <c r="Q40" s="58"/>
    </row>
    <row r="41" spans="1:17" ht="25" customHeight="1" x14ac:dyDescent="0.25">
      <c r="A41" s="107"/>
      <c r="B41" s="108" t="str">
        <f>INDEX(Topic,5*((ROW()-3)/2)+1)</f>
        <v>Unit 3 Amnesty Day</v>
      </c>
      <c r="C41" s="109"/>
      <c r="D41" s="110"/>
      <c r="E41" s="108">
        <f>INDEX(Topic,5*((ROW()-3)/2)+2)</f>
        <v>0</v>
      </c>
      <c r="F41" s="109"/>
      <c r="G41" s="110"/>
      <c r="H41" s="108" t="str">
        <f>INDEX(Topic,5*((ROW()-3)/2)+3)</f>
        <v>Midterm Review</v>
      </c>
      <c r="I41" s="109"/>
      <c r="J41" s="110"/>
      <c r="K41" s="108">
        <f>INDEX(Topic,5*((ROW()-3)/2)+4)</f>
        <v>0</v>
      </c>
      <c r="L41" s="109"/>
      <c r="M41" s="110"/>
      <c r="N41" s="108" t="str">
        <f>INDEX(Topic,5*((ROW()-3)/2)+5)</f>
        <v>Midterm Review</v>
      </c>
      <c r="O41" s="109"/>
      <c r="P41" s="110"/>
    </row>
    <row r="42" spans="1:17" ht="10" customHeight="1" x14ac:dyDescent="0.25">
      <c r="A42" s="101" t="s">
        <v>5</v>
      </c>
      <c r="B42" s="37">
        <f>List_View!$D104</f>
        <v>0</v>
      </c>
      <c r="C42" s="38" t="str">
        <f>IF(ISBLANK(INDEX(Comment,(5*(ROW()-2)/2+1))),"",INDEX(Comment,((5*(ROW()-2)/2+1))))</f>
        <v/>
      </c>
      <c r="D42" s="59">
        <f>List_View!$B104</f>
        <v>43815</v>
      </c>
      <c r="E42" s="37">
        <f>List_View!$D105</f>
        <v>44</v>
      </c>
      <c r="F42" s="54" t="str">
        <f>IF(ISBLANK(INDEX(Comment,(5*(ROW()-2)/2+2))),"",INDEX(Comment,((5*(ROW()-2)/2+2))))</f>
        <v/>
      </c>
      <c r="G42" s="39">
        <f>List_View!$B105</f>
        <v>43816</v>
      </c>
      <c r="H42" s="37">
        <f>List_View!$D106</f>
        <v>0</v>
      </c>
      <c r="I42" s="54" t="str">
        <f>IF(ISBLANK(INDEX(Comment,(5*(ROW()-2)/2+3))),"",INDEX(Comment,((5*(ROW()-2)/2+3))))</f>
        <v/>
      </c>
      <c r="J42" s="60">
        <f>List_View!$B106</f>
        <v>43817</v>
      </c>
      <c r="K42" s="37">
        <f>List_View!$D107</f>
        <v>45</v>
      </c>
      <c r="L42" s="38" t="str">
        <f>IF(ISBLANK(INDEX(Comment,(5*(ROW()-2)/2+4))),"",INDEX(Comment,((5*(ROW()-2)/2+4))))</f>
        <v>1/2 day</v>
      </c>
      <c r="M42" s="60">
        <f>List_View!$B107</f>
        <v>43818</v>
      </c>
      <c r="N42" s="37">
        <f>List_View!$D108</f>
        <v>0</v>
      </c>
      <c r="O42" s="38" t="str">
        <f>IF(ISBLANK(INDEX(Comment,(5*(ROW()-2)/2+5))),"",INDEX(Comment,((5*(ROW()-2)/2+5))))</f>
        <v>1/2 day</v>
      </c>
      <c r="P42" s="61">
        <f>List_View!$B108</f>
        <v>43819</v>
      </c>
    </row>
    <row r="43" spans="1:17" ht="25" customHeight="1" thickBot="1" x14ac:dyDescent="0.3">
      <c r="A43" s="102"/>
      <c r="B43" s="108">
        <f>INDEX(Topic,5*((ROW()-3)/2)+1)</f>
        <v>0</v>
      </c>
      <c r="C43" s="109"/>
      <c r="D43" s="110"/>
      <c r="E43" s="159" t="str">
        <f>INDEX(Topic,5*((ROW()-3)/2)+2)</f>
        <v>Midterm Review</v>
      </c>
      <c r="F43" s="160"/>
      <c r="G43" s="161"/>
      <c r="H43" s="159">
        <f>INDEX(Topic,5*((ROW()-3)/2)+3)</f>
        <v>0</v>
      </c>
      <c r="I43" s="160"/>
      <c r="J43" s="161"/>
      <c r="K43" s="155" t="s">
        <v>6</v>
      </c>
      <c r="L43" s="156"/>
      <c r="M43" s="162"/>
      <c r="N43" s="155" t="s">
        <v>6</v>
      </c>
      <c r="O43" s="156"/>
      <c r="P43" s="157"/>
    </row>
    <row r="46" spans="1:17" ht="25" customHeight="1" x14ac:dyDescent="0.3">
      <c r="A46" s="62"/>
      <c r="B46" s="97"/>
      <c r="C46" s="97"/>
      <c r="D46" s="98"/>
    </row>
    <row r="47" spans="1:17" ht="25" customHeight="1" x14ac:dyDescent="0.3">
      <c r="A47" s="62"/>
      <c r="B47" s="97"/>
      <c r="C47" s="97"/>
      <c r="D47" s="128"/>
    </row>
    <row r="48" spans="1:17" ht="25" customHeight="1" x14ac:dyDescent="0.3">
      <c r="A48" s="62"/>
      <c r="B48" s="97"/>
      <c r="C48" s="97"/>
      <c r="D48" s="98"/>
    </row>
    <row r="49" spans="1:4" ht="25" customHeight="1" x14ac:dyDescent="0.3">
      <c r="A49" s="62"/>
      <c r="B49" s="97"/>
      <c r="C49" s="97"/>
      <c r="D49" s="98"/>
    </row>
    <row r="50" spans="1:4" ht="25" customHeight="1" x14ac:dyDescent="0.3">
      <c r="A50" s="62"/>
      <c r="B50" s="97"/>
      <c r="C50" s="97"/>
      <c r="D50" s="98"/>
    </row>
    <row r="51" spans="1:4" ht="25" customHeight="1" x14ac:dyDescent="0.3">
      <c r="A51" s="62"/>
      <c r="B51" s="97"/>
      <c r="C51" s="97"/>
      <c r="D51" s="98"/>
    </row>
    <row r="52" spans="1:4" ht="25" customHeight="1" x14ac:dyDescent="0.3">
      <c r="A52" s="62"/>
      <c r="B52" s="97"/>
      <c r="C52" s="97"/>
      <c r="D52" s="98"/>
    </row>
    <row r="53" spans="1:4" ht="25" customHeight="1" x14ac:dyDescent="0.3">
      <c r="A53" s="62"/>
      <c r="B53" s="97"/>
      <c r="C53" s="97"/>
      <c r="D53" s="98"/>
    </row>
    <row r="54" spans="1:4" ht="25" customHeight="1" x14ac:dyDescent="0.3">
      <c r="A54" s="62"/>
      <c r="B54" s="97"/>
      <c r="C54" s="97"/>
      <c r="D54" s="98"/>
    </row>
    <row r="55" spans="1:4" ht="25" customHeight="1" x14ac:dyDescent="0.3">
      <c r="A55" s="62"/>
      <c r="B55" s="97"/>
      <c r="C55" s="97"/>
      <c r="D55" s="98"/>
    </row>
    <row r="56" spans="1:4" ht="25" customHeight="1" x14ac:dyDescent="0.3">
      <c r="A56" s="62"/>
      <c r="B56" s="97"/>
      <c r="C56" s="97"/>
      <c r="D56" s="98"/>
    </row>
    <row r="57" spans="1:4" ht="25" customHeight="1" x14ac:dyDescent="0.3">
      <c r="A57" s="62"/>
      <c r="B57" s="97"/>
      <c r="C57" s="97"/>
      <c r="D57" s="98"/>
    </row>
    <row r="58" spans="1:4" ht="25" customHeight="1" x14ac:dyDescent="0.3">
      <c r="A58" s="62"/>
      <c r="B58" s="97"/>
      <c r="C58" s="97"/>
      <c r="D58" s="98"/>
    </row>
    <row r="59" spans="1:4" ht="25" customHeight="1" x14ac:dyDescent="0.3">
      <c r="A59" s="62"/>
      <c r="B59" s="97"/>
      <c r="C59" s="97"/>
      <c r="D59" s="98"/>
    </row>
    <row r="60" spans="1:4" ht="25" customHeight="1" x14ac:dyDescent="0.3">
      <c r="A60" s="62"/>
      <c r="B60" s="97"/>
      <c r="C60" s="97"/>
      <c r="D60" s="98"/>
    </row>
    <row r="61" spans="1:4" ht="25" customHeight="1" x14ac:dyDescent="0.3">
      <c r="A61" s="62"/>
      <c r="B61" s="97"/>
      <c r="C61" s="97"/>
      <c r="D61" s="98"/>
    </row>
    <row r="62" spans="1:4" ht="25" customHeight="1" x14ac:dyDescent="0.3">
      <c r="A62" s="62"/>
      <c r="B62" s="97"/>
      <c r="C62" s="97"/>
      <c r="D62" s="98"/>
    </row>
    <row r="63" spans="1:4" ht="25" customHeight="1" x14ac:dyDescent="0.3">
      <c r="A63" s="62"/>
      <c r="B63" s="97"/>
      <c r="C63" s="97"/>
      <c r="D63" s="98"/>
    </row>
    <row r="64" spans="1:4" ht="25" customHeight="1" x14ac:dyDescent="0.3">
      <c r="A64" s="62"/>
      <c r="B64" s="97"/>
      <c r="C64" s="97"/>
      <c r="D64" s="98"/>
    </row>
    <row r="65" spans="1:4" ht="25" customHeight="1" x14ac:dyDescent="0.3">
      <c r="A65" s="62"/>
      <c r="B65" s="97"/>
      <c r="C65" s="97"/>
      <c r="D65" s="98"/>
    </row>
    <row r="66" spans="1:4" ht="25" customHeight="1" x14ac:dyDescent="0.3">
      <c r="A66" s="62"/>
      <c r="B66" s="97"/>
      <c r="C66" s="97"/>
      <c r="D66" s="98"/>
    </row>
    <row r="67" spans="1:4" ht="25" customHeight="1" x14ac:dyDescent="0.3">
      <c r="A67" s="62"/>
      <c r="B67" s="97"/>
      <c r="C67" s="97"/>
      <c r="D67" s="98"/>
    </row>
    <row r="68" spans="1:4" ht="25" customHeight="1" x14ac:dyDescent="0.3">
      <c r="A68" s="62"/>
      <c r="B68" s="97"/>
      <c r="C68" s="97"/>
      <c r="D68" s="98"/>
    </row>
    <row r="69" spans="1:4" ht="25" customHeight="1" x14ac:dyDescent="0.3">
      <c r="A69" s="62"/>
      <c r="B69" s="97"/>
      <c r="C69" s="97"/>
      <c r="D69" s="98"/>
    </row>
    <row r="70" spans="1:4" ht="25" customHeight="1" x14ac:dyDescent="0.3">
      <c r="A70" s="62"/>
      <c r="B70" s="97"/>
      <c r="C70" s="97"/>
      <c r="D70" s="98"/>
    </row>
    <row r="71" spans="1:4" ht="25" customHeight="1" x14ac:dyDescent="0.3">
      <c r="A71" s="62"/>
      <c r="B71" s="97"/>
      <c r="C71" s="97"/>
      <c r="D71" s="98"/>
    </row>
    <row r="72" spans="1:4" ht="25" customHeight="1" x14ac:dyDescent="0.3">
      <c r="A72" s="62"/>
      <c r="B72" s="97"/>
      <c r="C72" s="97"/>
      <c r="D72" s="98"/>
    </row>
    <row r="73" spans="1:4" ht="25" customHeight="1" x14ac:dyDescent="0.3">
      <c r="A73" s="62"/>
      <c r="B73" s="97"/>
      <c r="C73" s="97"/>
      <c r="D73" s="98"/>
    </row>
    <row r="74" spans="1:4" ht="25" customHeight="1" x14ac:dyDescent="0.3">
      <c r="A74" s="62"/>
      <c r="B74" s="97"/>
      <c r="C74" s="97"/>
      <c r="D74" s="98"/>
    </row>
    <row r="75" spans="1:4" ht="25" customHeight="1" x14ac:dyDescent="0.3">
      <c r="A75" s="62"/>
      <c r="B75" s="97"/>
      <c r="C75" s="97"/>
      <c r="D75" s="98"/>
    </row>
    <row r="76" spans="1:4" ht="25" customHeight="1" x14ac:dyDescent="0.3">
      <c r="A76" s="62"/>
      <c r="B76" s="97"/>
      <c r="C76" s="97"/>
      <c r="D76" s="98"/>
    </row>
    <row r="77" spans="1:4" ht="25" customHeight="1" x14ac:dyDescent="0.3">
      <c r="A77" s="62"/>
      <c r="B77" s="97"/>
      <c r="C77" s="97"/>
      <c r="D77" s="98"/>
    </row>
    <row r="78" spans="1:4" ht="25" customHeight="1" x14ac:dyDescent="0.3">
      <c r="A78" s="62"/>
      <c r="B78" s="97"/>
      <c r="C78" s="97"/>
      <c r="D78" s="98"/>
    </row>
    <row r="79" spans="1:4" ht="25" customHeight="1" x14ac:dyDescent="0.3">
      <c r="A79" s="62"/>
      <c r="B79" s="97"/>
      <c r="C79" s="97"/>
      <c r="D79" s="98"/>
    </row>
    <row r="80" spans="1:4" ht="25" customHeight="1" x14ac:dyDescent="0.3">
      <c r="A80" s="62"/>
      <c r="B80" s="97"/>
      <c r="C80" s="97"/>
      <c r="D80" s="98"/>
    </row>
    <row r="81" spans="1:4" ht="25" customHeight="1" x14ac:dyDescent="0.3">
      <c r="A81" s="62"/>
      <c r="B81" s="97"/>
      <c r="C81" s="97"/>
      <c r="D81" s="98"/>
    </row>
    <row r="82" spans="1:4" ht="25" customHeight="1" x14ac:dyDescent="0.3">
      <c r="A82" s="62"/>
      <c r="B82" s="97"/>
      <c r="C82" s="97"/>
      <c r="D82" s="98"/>
    </row>
    <row r="83" spans="1:4" ht="25" customHeight="1" x14ac:dyDescent="0.3">
      <c r="A83" s="62"/>
      <c r="B83" s="97"/>
      <c r="C83" s="97"/>
      <c r="D83" s="98"/>
    </row>
    <row r="84" spans="1:4" ht="25" customHeight="1" x14ac:dyDescent="0.3">
      <c r="A84" s="62"/>
      <c r="B84" s="97"/>
      <c r="C84" s="97"/>
      <c r="D84" s="98"/>
    </row>
    <row r="85" spans="1:4" ht="25" customHeight="1" x14ac:dyDescent="0.3">
      <c r="A85" s="62"/>
      <c r="B85" s="97"/>
      <c r="C85" s="97"/>
      <c r="D85" s="98"/>
    </row>
    <row r="86" spans="1:4" ht="25" customHeight="1" x14ac:dyDescent="0.3">
      <c r="A86" s="62"/>
      <c r="B86" s="97"/>
      <c r="C86" s="97"/>
      <c r="D86" s="98"/>
    </row>
    <row r="87" spans="1:4" ht="25" customHeight="1" x14ac:dyDescent="0.3">
      <c r="A87" s="62"/>
      <c r="B87" s="97"/>
      <c r="C87" s="97"/>
      <c r="D87" s="98"/>
    </row>
    <row r="88" spans="1:4" ht="25" customHeight="1" x14ac:dyDescent="0.3">
      <c r="A88" s="62"/>
      <c r="B88" s="97"/>
      <c r="C88" s="97"/>
      <c r="D88" s="98"/>
    </row>
    <row r="89" spans="1:4" ht="25" customHeight="1" x14ac:dyDescent="0.3">
      <c r="A89" s="62"/>
      <c r="B89" s="97"/>
      <c r="C89" s="97"/>
      <c r="D89" s="98"/>
    </row>
    <row r="90" spans="1:4" ht="25" customHeight="1" x14ac:dyDescent="0.3">
      <c r="A90" s="62"/>
      <c r="B90" s="97"/>
      <c r="C90" s="97"/>
      <c r="D90" s="98"/>
    </row>
    <row r="91" spans="1:4" ht="25" customHeight="1" x14ac:dyDescent="0.3">
      <c r="A91" s="62"/>
      <c r="B91" s="97"/>
      <c r="C91" s="97"/>
      <c r="D91" s="98"/>
    </row>
    <row r="92" spans="1:4" ht="25" customHeight="1" x14ac:dyDescent="0.3">
      <c r="A92" s="62"/>
      <c r="B92" s="97"/>
      <c r="C92" s="97"/>
      <c r="D92" s="98"/>
    </row>
    <row r="93" spans="1:4" ht="25" customHeight="1" x14ac:dyDescent="0.3">
      <c r="A93" s="62"/>
      <c r="B93" s="97"/>
      <c r="C93" s="97"/>
      <c r="D93" s="98"/>
    </row>
    <row r="94" spans="1:4" ht="25" customHeight="1" x14ac:dyDescent="0.3">
      <c r="A94" s="62"/>
      <c r="B94" s="97"/>
      <c r="C94" s="97"/>
      <c r="D94" s="98"/>
    </row>
    <row r="95" spans="1:4" ht="25" customHeight="1" x14ac:dyDescent="0.3">
      <c r="A95" s="62"/>
      <c r="B95" s="97"/>
      <c r="C95" s="97"/>
      <c r="D95" s="98"/>
    </row>
    <row r="96" spans="1:4" ht="25" customHeight="1" x14ac:dyDescent="0.3">
      <c r="A96" s="62"/>
      <c r="B96" s="97"/>
      <c r="C96" s="97"/>
      <c r="D96" s="98"/>
    </row>
    <row r="97" spans="1:5" ht="25" customHeight="1" x14ac:dyDescent="0.3">
      <c r="A97" s="62"/>
      <c r="B97" s="97"/>
      <c r="C97" s="97"/>
      <c r="D97" s="98"/>
    </row>
    <row r="98" spans="1:5" ht="25" customHeight="1" x14ac:dyDescent="0.3">
      <c r="A98" s="62"/>
      <c r="B98" s="97"/>
      <c r="C98" s="97"/>
      <c r="D98" s="98"/>
    </row>
    <row r="99" spans="1:5" ht="25" customHeight="1" x14ac:dyDescent="0.3">
      <c r="A99" s="62"/>
      <c r="B99" s="97"/>
      <c r="C99" s="97"/>
      <c r="D99" s="98"/>
    </row>
    <row r="100" spans="1:5" ht="25" customHeight="1" x14ac:dyDescent="0.3">
      <c r="A100" s="62"/>
      <c r="B100" s="97"/>
      <c r="C100" s="97"/>
      <c r="D100" s="98"/>
    </row>
    <row r="101" spans="1:5" ht="25" customHeight="1" x14ac:dyDescent="0.3">
      <c r="A101" s="62"/>
      <c r="B101" s="97"/>
      <c r="C101" s="97"/>
      <c r="D101" s="98"/>
    </row>
    <row r="102" spans="1:5" ht="25" customHeight="1" x14ac:dyDescent="0.3">
      <c r="A102" s="62"/>
      <c r="B102" s="97"/>
      <c r="C102" s="97"/>
      <c r="D102" s="98"/>
      <c r="E102" s="63"/>
    </row>
    <row r="103" spans="1:5" ht="25" customHeight="1" x14ac:dyDescent="0.3">
      <c r="A103" s="62"/>
      <c r="B103" s="97"/>
      <c r="C103" s="97"/>
      <c r="D103" s="98"/>
      <c r="E103" s="63"/>
    </row>
    <row r="104" spans="1:5" ht="25" customHeight="1" x14ac:dyDescent="0.3">
      <c r="A104" s="62"/>
      <c r="B104" s="97"/>
      <c r="C104" s="97"/>
      <c r="D104" s="98"/>
      <c r="E104" s="63"/>
    </row>
    <row r="105" spans="1:5" ht="25" customHeight="1" x14ac:dyDescent="0.3">
      <c r="A105" s="62"/>
      <c r="B105" s="97"/>
      <c r="C105" s="97"/>
      <c r="D105" s="98"/>
      <c r="E105" s="63"/>
    </row>
    <row r="106" spans="1:5" ht="25" customHeight="1" x14ac:dyDescent="0.3">
      <c r="A106" s="62"/>
      <c r="B106" s="97"/>
      <c r="C106" s="97"/>
      <c r="D106" s="98"/>
      <c r="E106" s="63"/>
    </row>
    <row r="107" spans="1:5" ht="25" customHeight="1" x14ac:dyDescent="0.3">
      <c r="A107" s="62"/>
      <c r="B107" s="97"/>
      <c r="C107" s="97"/>
      <c r="D107" s="98"/>
      <c r="E107" s="63"/>
    </row>
    <row r="108" spans="1:5" ht="25" customHeight="1" x14ac:dyDescent="0.3">
      <c r="A108" s="62"/>
      <c r="B108" s="97"/>
      <c r="C108" s="97"/>
      <c r="D108" s="98"/>
      <c r="E108" s="63"/>
    </row>
    <row r="109" spans="1:5" ht="25" customHeight="1" x14ac:dyDescent="0.3">
      <c r="A109" s="62"/>
      <c r="B109" s="97"/>
      <c r="C109" s="97"/>
      <c r="D109" s="98"/>
      <c r="E109" s="63"/>
    </row>
    <row r="110" spans="1:5" ht="25" customHeight="1" x14ac:dyDescent="0.3">
      <c r="A110" s="62"/>
      <c r="B110" s="97"/>
      <c r="C110" s="97"/>
      <c r="D110" s="98"/>
      <c r="E110" s="63"/>
    </row>
    <row r="111" spans="1:5" ht="25" customHeight="1" x14ac:dyDescent="0.3">
      <c r="A111" s="62"/>
      <c r="B111" s="97"/>
      <c r="C111" s="97"/>
      <c r="D111" s="98"/>
      <c r="E111" s="63"/>
    </row>
    <row r="112" spans="1:5" ht="25" customHeight="1" x14ac:dyDescent="0.3">
      <c r="A112" s="62"/>
      <c r="B112" s="97"/>
      <c r="C112" s="97"/>
      <c r="D112" s="98"/>
      <c r="E112" s="63"/>
    </row>
    <row r="113" spans="1:5" ht="25" customHeight="1" x14ac:dyDescent="0.3">
      <c r="A113" s="62"/>
      <c r="B113" s="97"/>
      <c r="C113" s="97"/>
      <c r="D113" s="98"/>
      <c r="E113" s="63"/>
    </row>
    <row r="114" spans="1:5" ht="25" customHeight="1" x14ac:dyDescent="0.3">
      <c r="A114" s="62"/>
      <c r="B114" s="97"/>
      <c r="C114" s="97"/>
      <c r="D114" s="98"/>
      <c r="E114" s="63"/>
    </row>
    <row r="115" spans="1:5" ht="25" customHeight="1" x14ac:dyDescent="0.3">
      <c r="A115" s="62"/>
      <c r="B115" s="97"/>
      <c r="C115" s="97"/>
      <c r="D115" s="98"/>
      <c r="E115" s="63"/>
    </row>
    <row r="116" spans="1:5" ht="25" customHeight="1" x14ac:dyDescent="0.3">
      <c r="A116" s="62"/>
      <c r="B116" s="97"/>
      <c r="C116" s="97"/>
      <c r="D116" s="98"/>
      <c r="E116" s="63"/>
    </row>
    <row r="117" spans="1:5" ht="25" customHeight="1" x14ac:dyDescent="0.3">
      <c r="A117" s="62"/>
      <c r="B117" s="97"/>
      <c r="C117" s="97"/>
      <c r="D117" s="98"/>
      <c r="E117" s="63"/>
    </row>
    <row r="118" spans="1:5" ht="25" customHeight="1" x14ac:dyDescent="0.3">
      <c r="A118" s="62"/>
      <c r="B118" s="97"/>
      <c r="C118" s="97"/>
      <c r="D118" s="98"/>
      <c r="E118" s="63"/>
    </row>
    <row r="119" spans="1:5" ht="25" customHeight="1" x14ac:dyDescent="0.3">
      <c r="A119" s="62"/>
      <c r="B119" s="97"/>
      <c r="C119" s="97"/>
      <c r="D119" s="98"/>
      <c r="E119" s="63"/>
    </row>
    <row r="120" spans="1:5" ht="25" customHeight="1" x14ac:dyDescent="0.3">
      <c r="A120" s="62"/>
      <c r="B120" s="97"/>
      <c r="C120" s="97"/>
      <c r="D120" s="98"/>
      <c r="E120" s="63"/>
    </row>
    <row r="121" spans="1:5" ht="25" customHeight="1" x14ac:dyDescent="0.3">
      <c r="A121" s="62"/>
      <c r="B121" s="97"/>
      <c r="C121" s="97"/>
      <c r="D121" s="98"/>
      <c r="E121" s="63"/>
    </row>
    <row r="122" spans="1:5" ht="25" customHeight="1" x14ac:dyDescent="0.3">
      <c r="A122" s="62"/>
      <c r="B122" s="97"/>
      <c r="C122" s="97"/>
      <c r="D122" s="98"/>
      <c r="E122" s="63"/>
    </row>
    <row r="123" spans="1:5" ht="25" customHeight="1" x14ac:dyDescent="0.3">
      <c r="A123" s="62"/>
      <c r="B123" s="97"/>
      <c r="C123" s="97"/>
      <c r="D123" s="98"/>
      <c r="E123" s="63"/>
    </row>
    <row r="124" spans="1:5" ht="25" customHeight="1" x14ac:dyDescent="0.3">
      <c r="A124" s="62"/>
      <c r="B124" s="97"/>
      <c r="C124" s="97"/>
      <c r="D124" s="98"/>
      <c r="E124" s="63"/>
    </row>
    <row r="125" spans="1:5" ht="25" customHeight="1" x14ac:dyDescent="0.3">
      <c r="A125" s="62"/>
      <c r="B125" s="97"/>
      <c r="C125" s="97"/>
      <c r="D125" s="98"/>
      <c r="E125" s="63"/>
    </row>
    <row r="126" spans="1:5" ht="25" customHeight="1" x14ac:dyDescent="0.3">
      <c r="A126" s="62"/>
      <c r="B126" s="97"/>
      <c r="C126" s="97"/>
      <c r="D126" s="98"/>
      <c r="E126" s="63"/>
    </row>
    <row r="127" spans="1:5" ht="25" customHeight="1" x14ac:dyDescent="0.3">
      <c r="A127" s="62"/>
      <c r="B127" s="97"/>
      <c r="C127" s="97"/>
      <c r="D127" s="98"/>
      <c r="E127" s="63"/>
    </row>
    <row r="128" spans="1:5" ht="25" customHeight="1" x14ac:dyDescent="0.3">
      <c r="A128" s="62"/>
      <c r="B128" s="97"/>
      <c r="C128" s="97"/>
      <c r="D128" s="98"/>
      <c r="E128" s="63"/>
    </row>
    <row r="129" spans="1:5" ht="25" customHeight="1" x14ac:dyDescent="0.3">
      <c r="A129" s="62"/>
      <c r="B129" s="97"/>
      <c r="C129" s="97"/>
      <c r="D129" s="98"/>
      <c r="E129" s="63"/>
    </row>
    <row r="130" spans="1:5" ht="25" customHeight="1" x14ac:dyDescent="0.3">
      <c r="A130" s="62"/>
      <c r="B130" s="97"/>
      <c r="C130" s="97"/>
      <c r="D130" s="98"/>
      <c r="E130" s="63"/>
    </row>
    <row r="131" spans="1:5" ht="25" customHeight="1" x14ac:dyDescent="0.3">
      <c r="A131" s="62"/>
      <c r="B131" s="97"/>
      <c r="C131" s="97"/>
      <c r="D131" s="98"/>
      <c r="E131" s="63"/>
    </row>
    <row r="132" spans="1:5" ht="25" customHeight="1" x14ac:dyDescent="0.3">
      <c r="A132" s="62"/>
      <c r="B132" s="97"/>
      <c r="C132" s="97"/>
      <c r="D132" s="98"/>
      <c r="E132" s="63"/>
    </row>
    <row r="133" spans="1:5" ht="25" customHeight="1" x14ac:dyDescent="0.3">
      <c r="A133" s="62"/>
      <c r="B133" s="97"/>
      <c r="C133" s="97"/>
      <c r="D133" s="98"/>
      <c r="E133" s="63"/>
    </row>
    <row r="134" spans="1:5" ht="25" customHeight="1" x14ac:dyDescent="0.3">
      <c r="A134" s="62"/>
      <c r="B134" s="97"/>
      <c r="C134" s="97"/>
      <c r="D134" s="98"/>
      <c r="E134" s="63"/>
    </row>
    <row r="135" spans="1:5" ht="25" customHeight="1" x14ac:dyDescent="0.3">
      <c r="A135" s="62"/>
      <c r="B135" s="97"/>
      <c r="C135" s="97"/>
      <c r="D135" s="98"/>
      <c r="E135" s="63"/>
    </row>
    <row r="136" spans="1:5" ht="25" customHeight="1" x14ac:dyDescent="0.3">
      <c r="A136" s="62"/>
      <c r="B136" s="97"/>
      <c r="C136" s="97"/>
      <c r="D136" s="98"/>
      <c r="E136" s="63"/>
    </row>
    <row r="137" spans="1:5" ht="25" customHeight="1" x14ac:dyDescent="0.3">
      <c r="A137" s="62"/>
      <c r="B137" s="97"/>
      <c r="C137" s="97"/>
      <c r="D137" s="98"/>
      <c r="E137" s="63"/>
    </row>
  </sheetData>
  <mergeCells count="218">
    <mergeCell ref="B43:D43"/>
    <mergeCell ref="K37:M37"/>
    <mergeCell ref="K29:M29"/>
    <mergeCell ref="N29:P29"/>
    <mergeCell ref="K41:M41"/>
    <mergeCell ref="N41:P41"/>
    <mergeCell ref="N27:P27"/>
    <mergeCell ref="K39:M39"/>
    <mergeCell ref="N39:P39"/>
    <mergeCell ref="K35:M35"/>
    <mergeCell ref="N33:P33"/>
    <mergeCell ref="N35:P35"/>
    <mergeCell ref="N43:P43"/>
    <mergeCell ref="N37:P37"/>
    <mergeCell ref="E43:G43"/>
    <mergeCell ref="H43:J43"/>
    <mergeCell ref="K43:M43"/>
    <mergeCell ref="N17:P17"/>
    <mergeCell ref="E17:G17"/>
    <mergeCell ref="K17:M17"/>
    <mergeCell ref="H19:J19"/>
    <mergeCell ref="B23:D23"/>
    <mergeCell ref="H23:J23"/>
    <mergeCell ref="B17:D17"/>
    <mergeCell ref="N19:P19"/>
    <mergeCell ref="N23:P23"/>
    <mergeCell ref="H17:J17"/>
    <mergeCell ref="K23:M23"/>
    <mergeCell ref="E23:G23"/>
    <mergeCell ref="E21:G21"/>
    <mergeCell ref="K21:M21"/>
    <mergeCell ref="K19:M19"/>
    <mergeCell ref="E19:G19"/>
    <mergeCell ref="E9:G9"/>
    <mergeCell ref="N15:P15"/>
    <mergeCell ref="E15:G15"/>
    <mergeCell ref="K15:M15"/>
    <mergeCell ref="E5:G5"/>
    <mergeCell ref="K5:M5"/>
    <mergeCell ref="H5:J5"/>
    <mergeCell ref="N5:P5"/>
    <mergeCell ref="H15:J15"/>
    <mergeCell ref="E7:G7"/>
    <mergeCell ref="K7:M7"/>
    <mergeCell ref="H7:J7"/>
    <mergeCell ref="E13:G13"/>
    <mergeCell ref="H13:J13"/>
    <mergeCell ref="K13:M13"/>
    <mergeCell ref="N13:P13"/>
    <mergeCell ref="N7:P7"/>
    <mergeCell ref="K9:M9"/>
    <mergeCell ref="H9:J9"/>
    <mergeCell ref="N9:P9"/>
    <mergeCell ref="H11:J11"/>
    <mergeCell ref="N11:P11"/>
    <mergeCell ref="E11:G11"/>
    <mergeCell ref="K11:M11"/>
    <mergeCell ref="B56:D56"/>
    <mergeCell ref="B57:D57"/>
    <mergeCell ref="B58:D58"/>
    <mergeCell ref="B59:D59"/>
    <mergeCell ref="B60:D60"/>
    <mergeCell ref="B61:D61"/>
    <mergeCell ref="E3:G3"/>
    <mergeCell ref="H3:J3"/>
    <mergeCell ref="K31:M31"/>
    <mergeCell ref="K3:M3"/>
    <mergeCell ref="H31:J31"/>
    <mergeCell ref="B54:D54"/>
    <mergeCell ref="B55:D55"/>
    <mergeCell ref="B52:D52"/>
    <mergeCell ref="B53:D53"/>
    <mergeCell ref="H33:J33"/>
    <mergeCell ref="E33:G33"/>
    <mergeCell ref="K33:M33"/>
    <mergeCell ref="B41:D41"/>
    <mergeCell ref="E41:G41"/>
    <mergeCell ref="H35:J35"/>
    <mergeCell ref="H39:J39"/>
    <mergeCell ref="H37:J37"/>
    <mergeCell ref="B35:D3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121:D121"/>
    <mergeCell ref="B114:D114"/>
    <mergeCell ref="B115:D115"/>
    <mergeCell ref="B116:D116"/>
    <mergeCell ref="B117:D117"/>
    <mergeCell ref="B118:D118"/>
    <mergeCell ref="B119:D119"/>
    <mergeCell ref="N3:P3"/>
    <mergeCell ref="B46:D46"/>
    <mergeCell ref="B47:D47"/>
    <mergeCell ref="B48:D48"/>
    <mergeCell ref="B49:D49"/>
    <mergeCell ref="B50:D50"/>
    <mergeCell ref="B51:D51"/>
    <mergeCell ref="B3:D3"/>
    <mergeCell ref="K27:M27"/>
    <mergeCell ref="H27:J27"/>
    <mergeCell ref="N31:P31"/>
    <mergeCell ref="E31:G31"/>
    <mergeCell ref="B25:D25"/>
    <mergeCell ref="H25:J25"/>
    <mergeCell ref="B31:D31"/>
    <mergeCell ref="B27:D27"/>
    <mergeCell ref="E27:G27"/>
    <mergeCell ref="B19:D19"/>
    <mergeCell ref="N25:P25"/>
    <mergeCell ref="E25:G25"/>
    <mergeCell ref="K25:M25"/>
    <mergeCell ref="B21:D21"/>
    <mergeCell ref="H21:J21"/>
    <mergeCell ref="N21:P21"/>
    <mergeCell ref="A8:A9"/>
    <mergeCell ref="A2:A3"/>
    <mergeCell ref="A4:A5"/>
    <mergeCell ref="A6:A7"/>
    <mergeCell ref="B7:D7"/>
    <mergeCell ref="A10:A11"/>
    <mergeCell ref="A12:A13"/>
    <mergeCell ref="A14:A15"/>
    <mergeCell ref="A16:A17"/>
    <mergeCell ref="B9:D9"/>
    <mergeCell ref="B5:D5"/>
    <mergeCell ref="B15:D15"/>
    <mergeCell ref="B13:D13"/>
    <mergeCell ref="B11:D11"/>
    <mergeCell ref="A40:A41"/>
    <mergeCell ref="A28:A29"/>
    <mergeCell ref="A24:A25"/>
    <mergeCell ref="A26:A27"/>
    <mergeCell ref="A32:A33"/>
    <mergeCell ref="A34:A35"/>
    <mergeCell ref="A38:A39"/>
    <mergeCell ref="A36:A37"/>
    <mergeCell ref="H41:J41"/>
    <mergeCell ref="E39:G39"/>
    <mergeCell ref="E37:G37"/>
    <mergeCell ref="B39:D39"/>
    <mergeCell ref="B37:D37"/>
    <mergeCell ref="E35:G35"/>
    <mergeCell ref="B33:D33"/>
    <mergeCell ref="B137:D137"/>
    <mergeCell ref="A30:A31"/>
    <mergeCell ref="A42:A43"/>
    <mergeCell ref="B29:D29"/>
    <mergeCell ref="E29:G29"/>
    <mergeCell ref="H29:J29"/>
    <mergeCell ref="A18:A19"/>
    <mergeCell ref="A20:A21"/>
    <mergeCell ref="A22:A23"/>
    <mergeCell ref="B134:D134"/>
    <mergeCell ref="B135:D135"/>
    <mergeCell ref="B136:D136"/>
    <mergeCell ref="B132:D132"/>
    <mergeCell ref="B133:D133"/>
    <mergeCell ref="B126:D12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</mergeCells>
  <phoneticPr fontId="1" type="noConversion"/>
  <conditionalFormatting sqref="O8:P14 O2:P6 A29 A27 A28:P28 A15 A16:P26 A2:N14 A30:P38 A40:P43 A39 K39:P39">
    <cfRule type="expression" dxfId="4" priority="5" stopIfTrue="1">
      <formula>SEARCH("quiz",)</formula>
    </cfRule>
  </conditionalFormatting>
  <conditionalFormatting sqref="B29:P29">
    <cfRule type="expression" dxfId="3" priority="4" stopIfTrue="1">
      <formula>SEARCH("quiz",)</formula>
    </cfRule>
  </conditionalFormatting>
  <conditionalFormatting sqref="B27:P27">
    <cfRule type="expression" dxfId="2" priority="3" stopIfTrue="1">
      <formula>SEARCH("quiz",)</formula>
    </cfRule>
  </conditionalFormatting>
  <conditionalFormatting sqref="B15:P15">
    <cfRule type="expression" dxfId="1" priority="2" stopIfTrue="1">
      <formula>SEARCH("quiz",)</formula>
    </cfRule>
  </conditionalFormatting>
  <conditionalFormatting sqref="B39:J39">
    <cfRule type="expression" dxfId="0" priority="1" stopIfTrue="1">
      <formula>SEARCH("quiz",)</formula>
    </cfRule>
  </conditionalFormatting>
  <pageMargins left="0.56000000000000005" right="0.25" top="0.47" bottom="0.25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3"/>
  <sheetViews>
    <sheetView tabSelected="1" topLeftCell="A126" zoomScale="60" zoomScaleNormal="60" workbookViewId="0">
      <selection activeCell="G132" sqref="G132"/>
    </sheetView>
  </sheetViews>
  <sheetFormatPr defaultColWidth="9.1796875" defaultRowHeight="12.5" x14ac:dyDescent="0.25"/>
  <cols>
    <col min="1" max="2" width="9.1796875" style="5"/>
    <col min="3" max="3" width="6.54296875" style="5" customWidth="1"/>
    <col min="4" max="4" width="13.453125" style="5" customWidth="1"/>
    <col min="5" max="5" width="11.81640625" style="5" customWidth="1"/>
    <col min="6" max="6" width="48.54296875" style="2" customWidth="1"/>
    <col min="7" max="7" width="53.1796875" style="6" customWidth="1"/>
    <col min="8" max="16384" width="9.1796875" style="6"/>
  </cols>
  <sheetData>
    <row r="1" spans="1:8" ht="25" customHeight="1" x14ac:dyDescent="0.25">
      <c r="A1" s="4"/>
    </row>
    <row r="2" spans="1:8" ht="25" customHeight="1" x14ac:dyDescent="0.25">
      <c r="D2" s="5" t="s">
        <v>7</v>
      </c>
    </row>
    <row r="3" spans="1:8" s="10" customFormat="1" ht="25" customHeight="1" x14ac:dyDescent="0.25">
      <c r="A3" s="7" t="s">
        <v>8</v>
      </c>
      <c r="B3" s="7" t="s">
        <v>9</v>
      </c>
      <c r="C3" s="8" t="s">
        <v>10</v>
      </c>
      <c r="D3" s="7" t="s">
        <v>11</v>
      </c>
      <c r="E3" s="7" t="s">
        <v>12</v>
      </c>
      <c r="F3" s="9" t="s">
        <v>13</v>
      </c>
      <c r="G3" s="10" t="s">
        <v>14</v>
      </c>
    </row>
    <row r="4" spans="1:8" ht="25" customHeight="1" x14ac:dyDescent="0.25">
      <c r="A4" s="5">
        <v>1</v>
      </c>
      <c r="B4" s="11">
        <v>43675</v>
      </c>
      <c r="C4" s="12">
        <f>B4</f>
        <v>43675</v>
      </c>
      <c r="D4" s="13"/>
      <c r="E4" s="74" t="s">
        <v>15</v>
      </c>
      <c r="F4" s="75" t="s">
        <v>15</v>
      </c>
      <c r="G4" s="1"/>
      <c r="H4" s="14"/>
    </row>
    <row r="5" spans="1:8" ht="25" customHeight="1" x14ac:dyDescent="0.25">
      <c r="A5" s="5">
        <f>A4+1</f>
        <v>2</v>
      </c>
      <c r="B5" s="11">
        <f>IF(MOD(A4,5),B4+1,B4+3)</f>
        <v>43676</v>
      </c>
      <c r="C5" s="12">
        <f>B5</f>
        <v>43676</v>
      </c>
      <c r="D5" s="13"/>
      <c r="E5" s="74" t="s">
        <v>15</v>
      </c>
      <c r="F5" s="75" t="s">
        <v>15</v>
      </c>
      <c r="H5" s="14"/>
    </row>
    <row r="6" spans="1:8" ht="25" customHeight="1" x14ac:dyDescent="0.25">
      <c r="A6" s="5">
        <f t="shared" ref="A6:A69" si="0">A5+1</f>
        <v>3</v>
      </c>
      <c r="B6" s="11">
        <v>43677</v>
      </c>
      <c r="C6" s="12">
        <f>B6</f>
        <v>43677</v>
      </c>
      <c r="D6" s="13"/>
      <c r="E6" s="74" t="s">
        <v>15</v>
      </c>
      <c r="F6" s="75" t="s">
        <v>15</v>
      </c>
      <c r="H6" s="14"/>
    </row>
    <row r="7" spans="1:8" ht="25" customHeight="1" x14ac:dyDescent="0.25">
      <c r="A7" s="5">
        <f t="shared" si="0"/>
        <v>4</v>
      </c>
      <c r="B7" s="11">
        <f>IF(MOD(A6,5),B6+1,B6+3)</f>
        <v>43678</v>
      </c>
      <c r="C7" s="12">
        <f t="shared" ref="C7:C70" si="1">B7</f>
        <v>43678</v>
      </c>
      <c r="D7" s="13">
        <f t="shared" ref="D7" si="2">D6 +1</f>
        <v>1</v>
      </c>
      <c r="E7" s="3"/>
      <c r="F7" s="2" t="s">
        <v>16</v>
      </c>
      <c r="H7" s="14"/>
    </row>
    <row r="8" spans="1:8" ht="25" customHeight="1" x14ac:dyDescent="0.25">
      <c r="A8" s="5">
        <f t="shared" si="0"/>
        <v>5</v>
      </c>
      <c r="B8" s="11">
        <f>IF(MOD(A7,5),B7+1,B7+3)</f>
        <v>43679</v>
      </c>
      <c r="C8" s="12">
        <f t="shared" si="1"/>
        <v>43679</v>
      </c>
      <c r="D8" s="13"/>
      <c r="E8" s="3"/>
      <c r="F8" s="21"/>
      <c r="H8" s="14"/>
    </row>
    <row r="9" spans="1:8" ht="25" customHeight="1" x14ac:dyDescent="0.25">
      <c r="A9" s="5">
        <f t="shared" si="0"/>
        <v>6</v>
      </c>
      <c r="B9" s="11">
        <f>IF(MOD(A8,5),B8+1,B8+3)</f>
        <v>43682</v>
      </c>
      <c r="C9" s="12">
        <f t="shared" si="1"/>
        <v>43682</v>
      </c>
      <c r="D9" s="13">
        <v>2</v>
      </c>
      <c r="F9" s="21" t="s">
        <v>17</v>
      </c>
      <c r="H9" s="14"/>
    </row>
    <row r="10" spans="1:8" ht="25" customHeight="1" x14ac:dyDescent="0.25">
      <c r="A10" s="5">
        <f t="shared" si="0"/>
        <v>7</v>
      </c>
      <c r="B10" s="11">
        <f t="shared" ref="B10:B73" si="3">IF(MOD(A9,5),B9+1,B9+3)</f>
        <v>43683</v>
      </c>
      <c r="C10" s="12">
        <f t="shared" si="1"/>
        <v>43683</v>
      </c>
      <c r="D10" s="13"/>
      <c r="F10" s="21"/>
      <c r="H10" s="14"/>
    </row>
    <row r="11" spans="1:8" ht="25" customHeight="1" x14ac:dyDescent="0.25">
      <c r="A11" s="5">
        <f t="shared" si="0"/>
        <v>8</v>
      </c>
      <c r="B11" s="11">
        <f t="shared" si="3"/>
        <v>43684</v>
      </c>
      <c r="C11" s="12">
        <f t="shared" si="1"/>
        <v>43684</v>
      </c>
      <c r="D11" s="13">
        <v>3</v>
      </c>
      <c r="E11" s="3"/>
      <c r="F11" s="21" t="s">
        <v>18</v>
      </c>
      <c r="G11" s="6" t="s">
        <v>19</v>
      </c>
      <c r="H11" s="14"/>
    </row>
    <row r="12" spans="1:8" ht="25" customHeight="1" x14ac:dyDescent="0.25">
      <c r="A12" s="5">
        <f t="shared" si="0"/>
        <v>9</v>
      </c>
      <c r="B12" s="11">
        <f t="shared" si="3"/>
        <v>43685</v>
      </c>
      <c r="C12" s="12">
        <f t="shared" si="1"/>
        <v>43685</v>
      </c>
      <c r="D12" s="13"/>
      <c r="E12" s="3"/>
      <c r="H12" s="14"/>
    </row>
    <row r="13" spans="1:8" ht="25" customHeight="1" x14ac:dyDescent="0.25">
      <c r="A13" s="5">
        <f t="shared" si="0"/>
        <v>10</v>
      </c>
      <c r="B13" s="11">
        <f t="shared" si="3"/>
        <v>43686</v>
      </c>
      <c r="C13" s="12">
        <f t="shared" si="1"/>
        <v>43686</v>
      </c>
      <c r="D13" s="13">
        <v>4</v>
      </c>
      <c r="E13" s="3"/>
      <c r="F13" s="1" t="s">
        <v>20</v>
      </c>
      <c r="G13" s="95"/>
      <c r="H13" s="14"/>
    </row>
    <row r="14" spans="1:8" ht="25" customHeight="1" x14ac:dyDescent="0.25">
      <c r="A14" s="5">
        <f t="shared" si="0"/>
        <v>11</v>
      </c>
      <c r="B14" s="11">
        <f t="shared" si="3"/>
        <v>43689</v>
      </c>
      <c r="C14" s="12">
        <f t="shared" si="1"/>
        <v>43689</v>
      </c>
      <c r="E14" s="3"/>
      <c r="F14" s="21"/>
      <c r="G14" s="19"/>
      <c r="H14" s="14"/>
    </row>
    <row r="15" spans="1:8" ht="25" customHeight="1" x14ac:dyDescent="0.25">
      <c r="A15" s="5">
        <f t="shared" si="0"/>
        <v>12</v>
      </c>
      <c r="B15" s="11">
        <f t="shared" si="3"/>
        <v>43690</v>
      </c>
      <c r="C15" s="12">
        <f t="shared" si="1"/>
        <v>43690</v>
      </c>
      <c r="D15" s="13">
        <v>5</v>
      </c>
      <c r="E15" s="3"/>
      <c r="F15" s="1" t="s">
        <v>21</v>
      </c>
      <c r="G15" s="94" t="s">
        <v>22</v>
      </c>
      <c r="H15" s="14"/>
    </row>
    <row r="16" spans="1:8" ht="25" customHeight="1" x14ac:dyDescent="0.25">
      <c r="A16" s="5">
        <f t="shared" si="0"/>
        <v>13</v>
      </c>
      <c r="B16" s="11">
        <f t="shared" si="3"/>
        <v>43691</v>
      </c>
      <c r="C16" s="12">
        <f t="shared" si="1"/>
        <v>43691</v>
      </c>
      <c r="D16" s="13"/>
      <c r="E16" s="3"/>
      <c r="F16" s="21"/>
      <c r="G16" s="19"/>
      <c r="H16" s="14"/>
    </row>
    <row r="17" spans="1:8" ht="25" customHeight="1" x14ac:dyDescent="0.25">
      <c r="A17" s="5">
        <f t="shared" si="0"/>
        <v>14</v>
      </c>
      <c r="B17" s="11">
        <f t="shared" si="3"/>
        <v>43692</v>
      </c>
      <c r="C17" s="12">
        <f t="shared" si="1"/>
        <v>43692</v>
      </c>
      <c r="D17" s="13">
        <v>6</v>
      </c>
      <c r="E17" s="3"/>
      <c r="F17" s="66" t="s">
        <v>23</v>
      </c>
      <c r="G17" s="84" t="s">
        <v>24</v>
      </c>
      <c r="H17" s="14"/>
    </row>
    <row r="18" spans="1:8" ht="25" customHeight="1" x14ac:dyDescent="0.25">
      <c r="A18" s="5">
        <f t="shared" si="0"/>
        <v>15</v>
      </c>
      <c r="B18" s="11">
        <f t="shared" si="3"/>
        <v>43693</v>
      </c>
      <c r="C18" s="12">
        <f t="shared" si="1"/>
        <v>43693</v>
      </c>
      <c r="D18" s="13"/>
      <c r="F18" s="21"/>
      <c r="G18" s="17"/>
      <c r="H18" s="14"/>
    </row>
    <row r="19" spans="1:8" ht="25" customHeight="1" x14ac:dyDescent="0.25">
      <c r="A19" s="5">
        <f t="shared" si="0"/>
        <v>16</v>
      </c>
      <c r="B19" s="11">
        <f t="shared" si="3"/>
        <v>43696</v>
      </c>
      <c r="C19" s="12">
        <f t="shared" si="1"/>
        <v>43696</v>
      </c>
      <c r="D19" s="13">
        <v>7</v>
      </c>
      <c r="E19" s="3"/>
      <c r="F19" s="21" t="s">
        <v>25</v>
      </c>
      <c r="G19" s="17"/>
      <c r="H19" s="14"/>
    </row>
    <row r="20" spans="1:8" ht="25" customHeight="1" x14ac:dyDescent="0.25">
      <c r="A20" s="5">
        <f t="shared" si="0"/>
        <v>17</v>
      </c>
      <c r="B20" s="11">
        <f t="shared" si="3"/>
        <v>43697</v>
      </c>
      <c r="C20" s="12">
        <f t="shared" si="1"/>
        <v>43697</v>
      </c>
      <c r="D20" s="13"/>
      <c r="E20" s="3"/>
      <c r="F20" s="1"/>
      <c r="G20" s="17"/>
      <c r="H20" s="14"/>
    </row>
    <row r="21" spans="1:8" ht="25" customHeight="1" x14ac:dyDescent="0.25">
      <c r="A21" s="5">
        <f t="shared" si="0"/>
        <v>18</v>
      </c>
      <c r="B21" s="11">
        <f t="shared" si="3"/>
        <v>43698</v>
      </c>
      <c r="C21" s="12">
        <f t="shared" si="1"/>
        <v>43698</v>
      </c>
      <c r="D21" s="13">
        <v>8</v>
      </c>
      <c r="E21" s="3" t="s">
        <v>26</v>
      </c>
      <c r="F21" s="67" t="s">
        <v>27</v>
      </c>
      <c r="G21" s="17"/>
      <c r="H21" s="14"/>
    </row>
    <row r="22" spans="1:8" ht="25" customHeight="1" x14ac:dyDescent="0.25">
      <c r="A22" s="5">
        <f t="shared" si="0"/>
        <v>19</v>
      </c>
      <c r="B22" s="11">
        <f t="shared" si="3"/>
        <v>43699</v>
      </c>
      <c r="C22" s="12">
        <f t="shared" si="1"/>
        <v>43699</v>
      </c>
      <c r="D22" s="13"/>
      <c r="E22" s="3" t="s">
        <v>28</v>
      </c>
      <c r="F22" s="83"/>
      <c r="G22" s="21"/>
      <c r="H22" s="14"/>
    </row>
    <row r="23" spans="1:8" ht="25" customHeight="1" x14ac:dyDescent="0.25">
      <c r="A23" s="5">
        <f t="shared" si="0"/>
        <v>20</v>
      </c>
      <c r="B23" s="11">
        <f t="shared" si="3"/>
        <v>43700</v>
      </c>
      <c r="C23" s="12">
        <f t="shared" si="1"/>
        <v>43700</v>
      </c>
      <c r="D23" s="13">
        <v>9</v>
      </c>
      <c r="E23" s="3"/>
      <c r="F23" s="20" t="s">
        <v>29</v>
      </c>
      <c r="G23" s="5" t="s">
        <v>30</v>
      </c>
      <c r="H23" s="14"/>
    </row>
    <row r="24" spans="1:8" ht="25" customHeight="1" x14ac:dyDescent="0.25">
      <c r="A24" s="5">
        <f t="shared" si="0"/>
        <v>21</v>
      </c>
      <c r="B24" s="11">
        <f t="shared" si="3"/>
        <v>43703</v>
      </c>
      <c r="C24" s="12">
        <f t="shared" si="1"/>
        <v>43703</v>
      </c>
      <c r="E24" s="3"/>
      <c r="F24" s="19"/>
      <c r="G24" s="17"/>
      <c r="H24" s="14"/>
    </row>
    <row r="25" spans="1:8" ht="25" customHeight="1" x14ac:dyDescent="0.25">
      <c r="A25" s="5">
        <f t="shared" si="0"/>
        <v>22</v>
      </c>
      <c r="B25" s="11">
        <f t="shared" si="3"/>
        <v>43704</v>
      </c>
      <c r="C25" s="12">
        <f t="shared" si="1"/>
        <v>43704</v>
      </c>
      <c r="D25" s="13">
        <v>10</v>
      </c>
      <c r="E25" s="3"/>
      <c r="F25" s="21" t="s">
        <v>29</v>
      </c>
      <c r="G25" s="62" t="s">
        <v>31</v>
      </c>
      <c r="H25" s="14"/>
    </row>
    <row r="26" spans="1:8" ht="25" customHeight="1" x14ac:dyDescent="0.25">
      <c r="A26" s="5">
        <f t="shared" si="0"/>
        <v>23</v>
      </c>
      <c r="B26" s="11">
        <f t="shared" si="3"/>
        <v>43705</v>
      </c>
      <c r="C26" s="12">
        <f t="shared" si="1"/>
        <v>43705</v>
      </c>
      <c r="E26" s="68" t="s">
        <v>32</v>
      </c>
      <c r="F26" s="69"/>
      <c r="H26" s="14"/>
    </row>
    <row r="27" spans="1:8" ht="25" customHeight="1" x14ac:dyDescent="0.25">
      <c r="A27" s="5">
        <f t="shared" si="0"/>
        <v>24</v>
      </c>
      <c r="B27" s="11">
        <f t="shared" si="3"/>
        <v>43706</v>
      </c>
      <c r="C27" s="12">
        <f t="shared" si="1"/>
        <v>43706</v>
      </c>
      <c r="D27" s="13">
        <v>11</v>
      </c>
      <c r="F27" s="19" t="s">
        <v>33</v>
      </c>
      <c r="H27" s="14"/>
    </row>
    <row r="28" spans="1:8" ht="25" customHeight="1" x14ac:dyDescent="0.25">
      <c r="A28" s="5">
        <f t="shared" si="0"/>
        <v>25</v>
      </c>
      <c r="B28" s="11">
        <f t="shared" si="3"/>
        <v>43707</v>
      </c>
      <c r="C28" s="12">
        <f t="shared" si="1"/>
        <v>43707</v>
      </c>
      <c r="D28" s="13"/>
      <c r="E28" s="3"/>
      <c r="H28" s="14"/>
    </row>
    <row r="29" spans="1:8" ht="25" customHeight="1" x14ac:dyDescent="0.25">
      <c r="A29" s="5">
        <f t="shared" si="0"/>
        <v>26</v>
      </c>
      <c r="B29" s="11">
        <f t="shared" si="3"/>
        <v>43710</v>
      </c>
      <c r="C29" s="12">
        <f t="shared" si="1"/>
        <v>43710</v>
      </c>
      <c r="D29" s="13"/>
      <c r="E29" s="78" t="s">
        <v>34</v>
      </c>
      <c r="F29" s="79" t="s">
        <v>35</v>
      </c>
      <c r="H29" s="14"/>
    </row>
    <row r="30" spans="1:8" ht="25" customHeight="1" x14ac:dyDescent="0.25">
      <c r="A30" s="5">
        <f t="shared" si="0"/>
        <v>27</v>
      </c>
      <c r="B30" s="11">
        <f t="shared" si="3"/>
        <v>43711</v>
      </c>
      <c r="C30" s="12">
        <f t="shared" si="1"/>
        <v>43711</v>
      </c>
      <c r="D30" s="13">
        <v>12</v>
      </c>
      <c r="E30" s="3"/>
      <c r="F30" s="21" t="s">
        <v>36</v>
      </c>
      <c r="H30" s="14"/>
    </row>
    <row r="31" spans="1:8" ht="25" customHeight="1" x14ac:dyDescent="0.25">
      <c r="A31" s="5">
        <f t="shared" si="0"/>
        <v>28</v>
      </c>
      <c r="B31" s="11">
        <f t="shared" si="3"/>
        <v>43712</v>
      </c>
      <c r="C31" s="12">
        <f t="shared" si="1"/>
        <v>43712</v>
      </c>
      <c r="D31" s="13"/>
      <c r="E31" s="3"/>
      <c r="H31" s="14"/>
    </row>
    <row r="32" spans="1:8" ht="25" customHeight="1" x14ac:dyDescent="0.25">
      <c r="A32" s="5">
        <f t="shared" si="0"/>
        <v>29</v>
      </c>
      <c r="B32" s="11">
        <f t="shared" si="3"/>
        <v>43713</v>
      </c>
      <c r="C32" s="12">
        <f t="shared" si="1"/>
        <v>43713</v>
      </c>
      <c r="D32" s="13">
        <v>13</v>
      </c>
      <c r="E32" s="3"/>
      <c r="F32" s="82" t="s">
        <v>36</v>
      </c>
      <c r="G32" s="5" t="s">
        <v>37</v>
      </c>
      <c r="H32" s="14"/>
    </row>
    <row r="33" spans="1:8" ht="25" customHeight="1" x14ac:dyDescent="0.25">
      <c r="A33" s="5">
        <f t="shared" si="0"/>
        <v>30</v>
      </c>
      <c r="B33" s="11">
        <f t="shared" si="3"/>
        <v>43714</v>
      </c>
      <c r="C33" s="12">
        <f t="shared" si="1"/>
        <v>43714</v>
      </c>
      <c r="D33" s="13"/>
      <c r="E33" s="2"/>
      <c r="F33" s="19"/>
      <c r="H33" s="14"/>
    </row>
    <row r="34" spans="1:8" ht="25" customHeight="1" x14ac:dyDescent="0.25">
      <c r="A34" s="5">
        <f t="shared" si="0"/>
        <v>31</v>
      </c>
      <c r="B34" s="11">
        <f t="shared" si="3"/>
        <v>43717</v>
      </c>
      <c r="C34" s="12">
        <f t="shared" si="1"/>
        <v>43717</v>
      </c>
      <c r="D34" s="13">
        <v>14</v>
      </c>
      <c r="E34" s="15"/>
      <c r="F34" s="21" t="s">
        <v>38</v>
      </c>
      <c r="H34" s="14"/>
    </row>
    <row r="35" spans="1:8" ht="25" customHeight="1" x14ac:dyDescent="0.25">
      <c r="A35" s="5">
        <f t="shared" si="0"/>
        <v>32</v>
      </c>
      <c r="B35" s="11">
        <f t="shared" si="3"/>
        <v>43718</v>
      </c>
      <c r="C35" s="12">
        <f t="shared" si="1"/>
        <v>43718</v>
      </c>
      <c r="D35" s="13"/>
      <c r="E35" s="15"/>
      <c r="F35" s="21"/>
      <c r="H35" s="14"/>
    </row>
    <row r="36" spans="1:8" ht="25" customHeight="1" x14ac:dyDescent="0.25">
      <c r="A36" s="5">
        <f t="shared" si="0"/>
        <v>33</v>
      </c>
      <c r="B36" s="11">
        <f t="shared" si="3"/>
        <v>43719</v>
      </c>
      <c r="C36" s="12">
        <f t="shared" si="1"/>
        <v>43719</v>
      </c>
      <c r="D36" s="13">
        <v>15</v>
      </c>
      <c r="E36" s="15" t="s">
        <v>26</v>
      </c>
      <c r="F36" s="67" t="s">
        <v>39</v>
      </c>
      <c r="H36" s="14"/>
    </row>
    <row r="37" spans="1:8" ht="25" customHeight="1" x14ac:dyDescent="0.25">
      <c r="A37" s="5">
        <f t="shared" si="0"/>
        <v>34</v>
      </c>
      <c r="B37" s="11">
        <f t="shared" si="3"/>
        <v>43720</v>
      </c>
      <c r="C37" s="12">
        <f t="shared" si="1"/>
        <v>43720</v>
      </c>
      <c r="D37" s="13"/>
      <c r="E37" s="15" t="s">
        <v>28</v>
      </c>
      <c r="F37" s="83"/>
      <c r="H37" s="14"/>
    </row>
    <row r="38" spans="1:8" ht="25" customHeight="1" x14ac:dyDescent="0.25">
      <c r="A38" s="5">
        <f t="shared" si="0"/>
        <v>35</v>
      </c>
      <c r="B38" s="11">
        <f t="shared" si="3"/>
        <v>43721</v>
      </c>
      <c r="C38" s="12">
        <f t="shared" si="1"/>
        <v>43721</v>
      </c>
      <c r="D38" s="13">
        <v>16</v>
      </c>
      <c r="E38" s="15"/>
      <c r="F38" s="21" t="s">
        <v>40</v>
      </c>
      <c r="G38" s="84" t="s">
        <v>41</v>
      </c>
      <c r="H38" s="14"/>
    </row>
    <row r="39" spans="1:8" ht="25" customHeight="1" x14ac:dyDescent="0.25">
      <c r="A39" s="5">
        <f t="shared" si="0"/>
        <v>36</v>
      </c>
      <c r="B39" s="11">
        <f t="shared" si="3"/>
        <v>43724</v>
      </c>
      <c r="C39" s="12">
        <f t="shared" si="1"/>
        <v>43724</v>
      </c>
      <c r="D39" s="13"/>
      <c r="E39" s="15"/>
      <c r="F39" s="21"/>
      <c r="H39" s="14"/>
    </row>
    <row r="40" spans="1:8" ht="25" customHeight="1" x14ac:dyDescent="0.25">
      <c r="A40" s="5">
        <f t="shared" si="0"/>
        <v>37</v>
      </c>
      <c r="B40" s="11">
        <f t="shared" si="3"/>
        <v>43725</v>
      </c>
      <c r="C40" s="12">
        <f t="shared" si="1"/>
        <v>43725</v>
      </c>
      <c r="D40" s="13">
        <v>17</v>
      </c>
      <c r="E40" s="15"/>
      <c r="F40" s="21" t="s">
        <v>42</v>
      </c>
      <c r="H40" s="14"/>
    </row>
    <row r="41" spans="1:8" ht="25" customHeight="1" x14ac:dyDescent="0.25">
      <c r="A41" s="5">
        <f t="shared" si="0"/>
        <v>38</v>
      </c>
      <c r="B41" s="11">
        <f t="shared" si="3"/>
        <v>43726</v>
      </c>
      <c r="C41" s="12">
        <f t="shared" si="1"/>
        <v>43726</v>
      </c>
      <c r="D41" s="13"/>
      <c r="E41" s="15"/>
      <c r="H41" s="14"/>
    </row>
    <row r="42" spans="1:8" ht="25" customHeight="1" x14ac:dyDescent="0.25">
      <c r="A42" s="5">
        <f t="shared" si="0"/>
        <v>39</v>
      </c>
      <c r="B42" s="11">
        <f t="shared" si="3"/>
        <v>43727</v>
      </c>
      <c r="C42" s="12">
        <f t="shared" si="1"/>
        <v>43727</v>
      </c>
      <c r="D42" s="13">
        <v>18</v>
      </c>
      <c r="F42" s="21" t="s">
        <v>42</v>
      </c>
      <c r="H42" s="14"/>
    </row>
    <row r="43" spans="1:8" ht="25" customHeight="1" x14ac:dyDescent="0.25">
      <c r="A43" s="5">
        <f t="shared" si="0"/>
        <v>40</v>
      </c>
      <c r="B43" s="11">
        <f t="shared" si="3"/>
        <v>43728</v>
      </c>
      <c r="C43" s="12">
        <f t="shared" si="1"/>
        <v>43728</v>
      </c>
      <c r="D43" s="13"/>
      <c r="H43" s="14"/>
    </row>
    <row r="44" spans="1:8" ht="25" customHeight="1" x14ac:dyDescent="0.25">
      <c r="A44" s="5">
        <f t="shared" si="0"/>
        <v>41</v>
      </c>
      <c r="B44" s="11">
        <f t="shared" si="3"/>
        <v>43731</v>
      </c>
      <c r="C44" s="12">
        <f t="shared" si="1"/>
        <v>43731</v>
      </c>
      <c r="D44" s="13" t="s">
        <v>43</v>
      </c>
      <c r="E44" s="72" t="s">
        <v>35</v>
      </c>
      <c r="F44" s="71" t="s">
        <v>35</v>
      </c>
      <c r="H44" s="14"/>
    </row>
    <row r="45" spans="1:8" ht="25" customHeight="1" x14ac:dyDescent="0.25">
      <c r="A45" s="5">
        <f t="shared" si="0"/>
        <v>42</v>
      </c>
      <c r="B45" s="11">
        <f t="shared" si="3"/>
        <v>43732</v>
      </c>
      <c r="C45" s="12">
        <f t="shared" si="1"/>
        <v>43732</v>
      </c>
      <c r="D45" s="13" t="s">
        <v>43</v>
      </c>
      <c r="E45" s="72" t="s">
        <v>35</v>
      </c>
      <c r="F45" s="71" t="s">
        <v>35</v>
      </c>
      <c r="H45" s="14"/>
    </row>
    <row r="46" spans="1:8" ht="25" customHeight="1" x14ac:dyDescent="0.25">
      <c r="A46" s="5">
        <f t="shared" si="0"/>
        <v>43</v>
      </c>
      <c r="B46" s="11">
        <f t="shared" si="3"/>
        <v>43733</v>
      </c>
      <c r="C46" s="12">
        <f t="shared" si="1"/>
        <v>43733</v>
      </c>
      <c r="D46" s="13" t="s">
        <v>43</v>
      </c>
      <c r="E46" s="72" t="s">
        <v>35</v>
      </c>
      <c r="F46" s="71" t="s">
        <v>35</v>
      </c>
      <c r="H46" s="14"/>
    </row>
    <row r="47" spans="1:8" ht="25" customHeight="1" x14ac:dyDescent="0.25">
      <c r="A47" s="5">
        <f t="shared" si="0"/>
        <v>44</v>
      </c>
      <c r="B47" s="11">
        <f t="shared" si="3"/>
        <v>43734</v>
      </c>
      <c r="C47" s="12">
        <f t="shared" si="1"/>
        <v>43734</v>
      </c>
      <c r="D47" s="13" t="s">
        <v>43</v>
      </c>
      <c r="E47" s="72" t="s">
        <v>35</v>
      </c>
      <c r="F47" s="71" t="s">
        <v>35</v>
      </c>
      <c r="H47" s="14"/>
    </row>
    <row r="48" spans="1:8" ht="25" customHeight="1" x14ac:dyDescent="0.25">
      <c r="A48" s="5">
        <f t="shared" si="0"/>
        <v>45</v>
      </c>
      <c r="B48" s="11">
        <f t="shared" si="3"/>
        <v>43735</v>
      </c>
      <c r="C48" s="12">
        <f t="shared" si="1"/>
        <v>43735</v>
      </c>
      <c r="D48" s="13" t="s">
        <v>43</v>
      </c>
      <c r="E48" s="70" t="s">
        <v>35</v>
      </c>
      <c r="F48" s="73" t="s">
        <v>35</v>
      </c>
      <c r="H48" s="14"/>
    </row>
    <row r="49" spans="1:8" ht="25" customHeight="1" x14ac:dyDescent="0.25">
      <c r="A49" s="5">
        <f t="shared" si="0"/>
        <v>46</v>
      </c>
      <c r="B49" s="11">
        <f t="shared" si="3"/>
        <v>43738</v>
      </c>
      <c r="C49" s="12">
        <f t="shared" si="1"/>
        <v>43738</v>
      </c>
      <c r="D49" s="85">
        <v>19</v>
      </c>
      <c r="E49" s="15"/>
      <c r="F49" s="21" t="s">
        <v>44</v>
      </c>
      <c r="G49" s="96" t="s">
        <v>45</v>
      </c>
      <c r="H49" s="14"/>
    </row>
    <row r="50" spans="1:8" ht="25" customHeight="1" x14ac:dyDescent="0.25">
      <c r="A50" s="5">
        <f t="shared" si="0"/>
        <v>47</v>
      </c>
      <c r="B50" s="11">
        <f t="shared" si="3"/>
        <v>43739</v>
      </c>
      <c r="C50" s="12">
        <f t="shared" si="1"/>
        <v>43739</v>
      </c>
      <c r="D50" s="85"/>
      <c r="E50" s="15"/>
      <c r="F50" s="86"/>
      <c r="H50" s="14"/>
    </row>
    <row r="51" spans="1:8" ht="25" customHeight="1" x14ac:dyDescent="0.25">
      <c r="A51" s="5">
        <f t="shared" si="0"/>
        <v>48</v>
      </c>
      <c r="B51" s="11">
        <f t="shared" si="3"/>
        <v>43740</v>
      </c>
      <c r="C51" s="12">
        <f t="shared" si="1"/>
        <v>43740</v>
      </c>
      <c r="D51" s="85">
        <v>20</v>
      </c>
      <c r="E51" s="15"/>
      <c r="F51" s="19" t="s">
        <v>46</v>
      </c>
      <c r="G51" s="96" t="s">
        <v>47</v>
      </c>
      <c r="H51" s="14"/>
    </row>
    <row r="52" spans="1:8" ht="25" customHeight="1" x14ac:dyDescent="0.25">
      <c r="A52" s="5">
        <f t="shared" si="0"/>
        <v>49</v>
      </c>
      <c r="B52" s="11">
        <f t="shared" si="3"/>
        <v>43741</v>
      </c>
      <c r="C52" s="12">
        <f t="shared" si="1"/>
        <v>43741</v>
      </c>
      <c r="D52" s="85"/>
      <c r="E52" s="15"/>
      <c r="F52" s="21"/>
      <c r="G52" s="1"/>
      <c r="H52" s="14"/>
    </row>
    <row r="53" spans="1:8" ht="25" customHeight="1" x14ac:dyDescent="0.25">
      <c r="A53" s="5">
        <f t="shared" si="0"/>
        <v>50</v>
      </c>
      <c r="B53" s="11">
        <f t="shared" si="3"/>
        <v>43742</v>
      </c>
      <c r="C53" s="12">
        <f t="shared" si="1"/>
        <v>43742</v>
      </c>
      <c r="D53" s="85">
        <v>21</v>
      </c>
      <c r="E53" s="15"/>
      <c r="F53" s="2" t="s">
        <v>48</v>
      </c>
      <c r="G53" s="84" t="s">
        <v>49</v>
      </c>
      <c r="H53" s="14"/>
    </row>
    <row r="54" spans="1:8" ht="25" customHeight="1" x14ac:dyDescent="0.25">
      <c r="A54" s="5">
        <f t="shared" si="0"/>
        <v>51</v>
      </c>
      <c r="B54" s="11">
        <f t="shared" si="3"/>
        <v>43745</v>
      </c>
      <c r="C54" s="12">
        <f t="shared" si="1"/>
        <v>43745</v>
      </c>
      <c r="D54" s="85"/>
      <c r="E54" s="15"/>
      <c r="H54" s="14"/>
    </row>
    <row r="55" spans="1:8" ht="25" customHeight="1" x14ac:dyDescent="0.25">
      <c r="A55" s="5">
        <f t="shared" si="0"/>
        <v>52</v>
      </c>
      <c r="B55" s="11">
        <f t="shared" si="3"/>
        <v>43746</v>
      </c>
      <c r="C55" s="12">
        <f t="shared" si="1"/>
        <v>43746</v>
      </c>
      <c r="D55" s="85">
        <v>22</v>
      </c>
      <c r="E55" s="15"/>
      <c r="F55" s="2" t="s">
        <v>48</v>
      </c>
      <c r="G55" s="5" t="s">
        <v>50</v>
      </c>
      <c r="H55" s="14"/>
    </row>
    <row r="56" spans="1:8" ht="25" customHeight="1" x14ac:dyDescent="0.25">
      <c r="A56" s="5">
        <f t="shared" si="0"/>
        <v>53</v>
      </c>
      <c r="B56" s="11">
        <f t="shared" si="3"/>
        <v>43747</v>
      </c>
      <c r="C56" s="12">
        <f t="shared" si="1"/>
        <v>43747</v>
      </c>
      <c r="D56" s="85"/>
      <c r="E56" s="15"/>
      <c r="F56" s="19"/>
      <c r="G56" s="1"/>
      <c r="H56" s="14"/>
    </row>
    <row r="57" spans="1:8" ht="25" customHeight="1" x14ac:dyDescent="0.25">
      <c r="A57" s="5">
        <f t="shared" si="0"/>
        <v>54</v>
      </c>
      <c r="B57" s="11">
        <f t="shared" si="3"/>
        <v>43748</v>
      </c>
      <c r="C57" s="12">
        <f t="shared" si="1"/>
        <v>43748</v>
      </c>
      <c r="D57" s="85">
        <v>23</v>
      </c>
      <c r="E57" s="68" t="s">
        <v>32</v>
      </c>
      <c r="F57" s="91" t="s">
        <v>51</v>
      </c>
      <c r="G57" s="5" t="s">
        <v>52</v>
      </c>
      <c r="H57" s="14"/>
    </row>
    <row r="58" spans="1:8" ht="25" customHeight="1" x14ac:dyDescent="0.25">
      <c r="A58" s="5">
        <f t="shared" si="0"/>
        <v>55</v>
      </c>
      <c r="B58" s="11">
        <f t="shared" si="3"/>
        <v>43749</v>
      </c>
      <c r="C58" s="12">
        <f t="shared" si="1"/>
        <v>43749</v>
      </c>
      <c r="D58" s="85"/>
      <c r="E58" s="15"/>
      <c r="F58" s="21"/>
      <c r="G58" s="84"/>
      <c r="H58" s="14"/>
    </row>
    <row r="59" spans="1:8" ht="25" customHeight="1" x14ac:dyDescent="0.25">
      <c r="A59" s="5">
        <f t="shared" si="0"/>
        <v>56</v>
      </c>
      <c r="B59" s="11">
        <f t="shared" si="3"/>
        <v>43752</v>
      </c>
      <c r="C59" s="12">
        <f t="shared" si="1"/>
        <v>43752</v>
      </c>
      <c r="D59" s="85">
        <v>24</v>
      </c>
      <c r="E59" s="15" t="s">
        <v>26</v>
      </c>
      <c r="F59" s="67" t="s">
        <v>53</v>
      </c>
      <c r="H59" s="14"/>
    </row>
    <row r="60" spans="1:8" ht="25" customHeight="1" x14ac:dyDescent="0.25">
      <c r="A60" s="5">
        <f t="shared" si="0"/>
        <v>57</v>
      </c>
      <c r="B60" s="11">
        <f t="shared" si="3"/>
        <v>43753</v>
      </c>
      <c r="C60" s="12">
        <f t="shared" si="1"/>
        <v>43753</v>
      </c>
      <c r="D60" s="85"/>
      <c r="E60" s="15" t="s">
        <v>28</v>
      </c>
      <c r="F60" s="87"/>
      <c r="G60" s="17"/>
      <c r="H60" s="14"/>
    </row>
    <row r="61" spans="1:8" ht="25" customHeight="1" x14ac:dyDescent="0.25">
      <c r="A61" s="5">
        <f t="shared" si="0"/>
        <v>58</v>
      </c>
      <c r="B61" s="11">
        <f t="shared" si="3"/>
        <v>43754</v>
      </c>
      <c r="C61" s="12">
        <f t="shared" si="1"/>
        <v>43754</v>
      </c>
      <c r="D61" s="85">
        <v>25</v>
      </c>
      <c r="E61" s="15"/>
      <c r="F61" s="1" t="s">
        <v>54</v>
      </c>
      <c r="H61" s="14"/>
    </row>
    <row r="62" spans="1:8" ht="25" customHeight="1" x14ac:dyDescent="0.25">
      <c r="A62" s="5">
        <f t="shared" si="0"/>
        <v>59</v>
      </c>
      <c r="B62" s="11">
        <f t="shared" si="3"/>
        <v>43755</v>
      </c>
      <c r="C62" s="12">
        <f t="shared" si="1"/>
        <v>43755</v>
      </c>
      <c r="D62" s="85"/>
      <c r="E62" s="15"/>
      <c r="G62" s="1"/>
      <c r="H62" s="14"/>
    </row>
    <row r="63" spans="1:8" ht="25" customHeight="1" x14ac:dyDescent="0.25">
      <c r="A63" s="5">
        <f t="shared" si="0"/>
        <v>60</v>
      </c>
      <c r="B63" s="11">
        <f t="shared" si="3"/>
        <v>43756</v>
      </c>
      <c r="C63" s="12">
        <f t="shared" si="1"/>
        <v>43756</v>
      </c>
      <c r="D63" s="85">
        <v>26</v>
      </c>
      <c r="F63" s="1" t="s">
        <v>55</v>
      </c>
      <c r="G63" s="5" t="s">
        <v>22</v>
      </c>
      <c r="H63" s="14"/>
    </row>
    <row r="64" spans="1:8" ht="25" customHeight="1" x14ac:dyDescent="0.25">
      <c r="A64" s="5">
        <f t="shared" si="0"/>
        <v>61</v>
      </c>
      <c r="B64" s="11">
        <f t="shared" si="3"/>
        <v>43759</v>
      </c>
      <c r="C64" s="12">
        <f t="shared" si="1"/>
        <v>43759</v>
      </c>
      <c r="D64" s="85"/>
      <c r="H64" s="14"/>
    </row>
    <row r="65" spans="1:8" ht="25" customHeight="1" x14ac:dyDescent="0.25">
      <c r="A65" s="5">
        <f t="shared" si="0"/>
        <v>62</v>
      </c>
      <c r="B65" s="11">
        <f t="shared" si="3"/>
        <v>43760</v>
      </c>
      <c r="C65" s="12">
        <f t="shared" si="1"/>
        <v>43760</v>
      </c>
      <c r="D65" s="85">
        <v>27</v>
      </c>
      <c r="F65" s="21" t="s">
        <v>55</v>
      </c>
      <c r="G65" s="84"/>
      <c r="H65" s="14"/>
    </row>
    <row r="66" spans="1:8" ht="25" customHeight="1" x14ac:dyDescent="0.25">
      <c r="A66" s="5">
        <f t="shared" si="0"/>
        <v>63</v>
      </c>
      <c r="B66" s="11">
        <f t="shared" si="3"/>
        <v>43761</v>
      </c>
      <c r="C66" s="12">
        <f t="shared" si="1"/>
        <v>43761</v>
      </c>
      <c r="D66" s="85"/>
      <c r="H66" s="14"/>
    </row>
    <row r="67" spans="1:8" ht="25" customHeight="1" x14ac:dyDescent="0.25">
      <c r="A67" s="5">
        <f t="shared" si="0"/>
        <v>64</v>
      </c>
      <c r="B67" s="11">
        <f t="shared" si="3"/>
        <v>43762</v>
      </c>
      <c r="C67" s="12">
        <f t="shared" si="1"/>
        <v>43762</v>
      </c>
      <c r="D67" s="85">
        <v>28</v>
      </c>
      <c r="E67" s="15"/>
      <c r="F67" s="2" t="s">
        <v>56</v>
      </c>
      <c r="G67" s="88" t="s">
        <v>57</v>
      </c>
      <c r="H67" s="14"/>
    </row>
    <row r="68" spans="1:8" ht="25" customHeight="1" x14ac:dyDescent="0.25">
      <c r="A68" s="5">
        <f t="shared" si="0"/>
        <v>65</v>
      </c>
      <c r="B68" s="11">
        <f t="shared" si="3"/>
        <v>43763</v>
      </c>
      <c r="C68" s="12">
        <f t="shared" si="1"/>
        <v>43763</v>
      </c>
      <c r="D68" s="85"/>
      <c r="E68" s="15"/>
      <c r="H68" s="14"/>
    </row>
    <row r="69" spans="1:8" ht="25" customHeight="1" x14ac:dyDescent="0.25">
      <c r="A69" s="5">
        <f t="shared" si="0"/>
        <v>66</v>
      </c>
      <c r="B69" s="11">
        <f t="shared" si="3"/>
        <v>43766</v>
      </c>
      <c r="C69" s="12">
        <f t="shared" si="1"/>
        <v>43766</v>
      </c>
      <c r="D69" s="85">
        <v>29</v>
      </c>
      <c r="E69" s="15"/>
      <c r="F69" s="21" t="s">
        <v>58</v>
      </c>
    </row>
    <row r="70" spans="1:8" ht="25" customHeight="1" x14ac:dyDescent="0.25">
      <c r="A70" s="5">
        <f t="shared" ref="A70:A106" si="4">A69+1</f>
        <v>67</v>
      </c>
      <c r="B70" s="11">
        <f t="shared" si="3"/>
        <v>43767</v>
      </c>
      <c r="C70" s="12">
        <f t="shared" si="1"/>
        <v>43767</v>
      </c>
      <c r="D70" s="85"/>
      <c r="E70" s="15"/>
      <c r="F70" s="81"/>
      <c r="G70" s="1"/>
      <c r="H70" s="14"/>
    </row>
    <row r="71" spans="1:8" ht="25" customHeight="1" x14ac:dyDescent="0.25">
      <c r="A71" s="5">
        <f t="shared" si="4"/>
        <v>68</v>
      </c>
      <c r="B71" s="11">
        <f t="shared" si="3"/>
        <v>43768</v>
      </c>
      <c r="C71" s="12">
        <f t="shared" ref="C71:C106" si="5">B71</f>
        <v>43768</v>
      </c>
      <c r="D71" s="85">
        <v>30</v>
      </c>
      <c r="F71" s="21" t="s">
        <v>58</v>
      </c>
      <c r="H71" s="14"/>
    </row>
    <row r="72" spans="1:8" ht="25" customHeight="1" x14ac:dyDescent="0.25">
      <c r="A72" s="5">
        <f t="shared" si="4"/>
        <v>69</v>
      </c>
      <c r="B72" s="11">
        <f t="shared" si="3"/>
        <v>43769</v>
      </c>
      <c r="C72" s="12">
        <f t="shared" si="5"/>
        <v>43769</v>
      </c>
      <c r="D72" s="85"/>
      <c r="G72" s="1"/>
      <c r="H72" s="14"/>
    </row>
    <row r="73" spans="1:8" ht="25" customHeight="1" x14ac:dyDescent="0.25">
      <c r="A73" s="5">
        <f t="shared" si="4"/>
        <v>70</v>
      </c>
      <c r="B73" s="11">
        <f t="shared" si="3"/>
        <v>43770</v>
      </c>
      <c r="C73" s="12">
        <f t="shared" si="5"/>
        <v>43770</v>
      </c>
      <c r="D73" s="85">
        <v>31</v>
      </c>
      <c r="E73" s="15"/>
      <c r="F73" s="21" t="s">
        <v>59</v>
      </c>
      <c r="H73" s="14"/>
    </row>
    <row r="74" spans="1:8" ht="25" customHeight="1" x14ac:dyDescent="0.25">
      <c r="A74" s="5">
        <f t="shared" si="4"/>
        <v>71</v>
      </c>
      <c r="B74" s="11">
        <f t="shared" ref="B74:B103" si="6">IF(MOD(A73,5),B73+1,B73+3)</f>
        <v>43773</v>
      </c>
      <c r="C74" s="12">
        <f t="shared" si="5"/>
        <v>43773</v>
      </c>
      <c r="D74" s="85"/>
      <c r="E74" s="16"/>
      <c r="F74" s="1"/>
      <c r="G74" s="1"/>
      <c r="H74" s="14"/>
    </row>
    <row r="75" spans="1:8" ht="25" customHeight="1" x14ac:dyDescent="0.25">
      <c r="A75" s="5">
        <f t="shared" si="4"/>
        <v>72</v>
      </c>
      <c r="B75" s="11">
        <f t="shared" si="6"/>
        <v>43774</v>
      </c>
      <c r="C75" s="12">
        <f t="shared" si="5"/>
        <v>43774</v>
      </c>
      <c r="D75" s="13" t="s">
        <v>43</v>
      </c>
      <c r="E75" s="76" t="s">
        <v>60</v>
      </c>
      <c r="F75" s="77" t="s">
        <v>61</v>
      </c>
      <c r="G75" s="1"/>
      <c r="H75" s="14"/>
    </row>
    <row r="76" spans="1:8" ht="25" customHeight="1" x14ac:dyDescent="0.25">
      <c r="A76" s="5">
        <f t="shared" si="4"/>
        <v>73</v>
      </c>
      <c r="B76" s="11">
        <f t="shared" si="6"/>
        <v>43775</v>
      </c>
      <c r="C76" s="12">
        <f t="shared" si="5"/>
        <v>43775</v>
      </c>
      <c r="D76" s="13">
        <v>32</v>
      </c>
      <c r="E76" s="15" t="s">
        <v>26</v>
      </c>
      <c r="F76" s="67" t="s">
        <v>62</v>
      </c>
      <c r="G76" s="1"/>
      <c r="H76" s="14"/>
    </row>
    <row r="77" spans="1:8" ht="25" customHeight="1" x14ac:dyDescent="0.25">
      <c r="A77" s="5">
        <f t="shared" si="4"/>
        <v>74</v>
      </c>
      <c r="B77" s="11">
        <f t="shared" si="6"/>
        <v>43776</v>
      </c>
      <c r="C77" s="12">
        <f t="shared" si="5"/>
        <v>43776</v>
      </c>
      <c r="D77" s="13"/>
      <c r="E77" s="15" t="s">
        <v>28</v>
      </c>
      <c r="F77" s="83"/>
      <c r="G77" s="1"/>
      <c r="H77" s="14"/>
    </row>
    <row r="78" spans="1:8" ht="25" customHeight="1" x14ac:dyDescent="0.25">
      <c r="A78" s="5">
        <f t="shared" si="4"/>
        <v>75</v>
      </c>
      <c r="B78" s="11">
        <f t="shared" si="6"/>
        <v>43777</v>
      </c>
      <c r="C78" s="12">
        <f t="shared" si="5"/>
        <v>43777</v>
      </c>
      <c r="D78" s="13">
        <v>33</v>
      </c>
      <c r="E78" s="15"/>
      <c r="F78" s="19" t="s">
        <v>63</v>
      </c>
      <c r="G78" s="1"/>
      <c r="H78" s="14"/>
    </row>
    <row r="79" spans="1:8" ht="25" customHeight="1" x14ac:dyDescent="0.25">
      <c r="A79" s="5">
        <f t="shared" si="4"/>
        <v>76</v>
      </c>
      <c r="B79" s="11">
        <f t="shared" si="6"/>
        <v>43780</v>
      </c>
      <c r="C79" s="12">
        <f t="shared" si="5"/>
        <v>43780</v>
      </c>
      <c r="D79" s="13"/>
      <c r="E79" s="15"/>
      <c r="F79" s="21"/>
      <c r="G79" s="1"/>
      <c r="H79" s="14"/>
    </row>
    <row r="80" spans="1:8" ht="25" customHeight="1" x14ac:dyDescent="0.25">
      <c r="A80" s="5">
        <f t="shared" si="4"/>
        <v>77</v>
      </c>
      <c r="B80" s="11">
        <f t="shared" si="6"/>
        <v>43781</v>
      </c>
      <c r="C80" s="12">
        <f t="shared" si="5"/>
        <v>43781</v>
      </c>
      <c r="D80" s="13">
        <v>34</v>
      </c>
      <c r="F80" s="81" t="s">
        <v>64</v>
      </c>
      <c r="H80" s="14"/>
    </row>
    <row r="81" spans="1:8" ht="25" customHeight="1" x14ac:dyDescent="0.25">
      <c r="A81" s="5">
        <f t="shared" si="4"/>
        <v>78</v>
      </c>
      <c r="B81" s="11">
        <f t="shared" si="6"/>
        <v>43782</v>
      </c>
      <c r="C81" s="12">
        <f t="shared" si="5"/>
        <v>43782</v>
      </c>
      <c r="D81" s="13"/>
      <c r="F81" s="1"/>
      <c r="G81" s="17"/>
      <c r="H81" s="14"/>
    </row>
    <row r="82" spans="1:8" ht="25" customHeight="1" x14ac:dyDescent="0.25">
      <c r="A82" s="5">
        <f t="shared" si="4"/>
        <v>79</v>
      </c>
      <c r="B82" s="11">
        <f t="shared" si="6"/>
        <v>43783</v>
      </c>
      <c r="C82" s="12">
        <f t="shared" si="5"/>
        <v>43783</v>
      </c>
      <c r="D82" s="13">
        <v>35</v>
      </c>
      <c r="E82" s="15"/>
      <c r="F82" s="19" t="s">
        <v>65</v>
      </c>
      <c r="G82" s="1"/>
      <c r="H82" s="14"/>
    </row>
    <row r="83" spans="1:8" ht="25" customHeight="1" x14ac:dyDescent="0.25">
      <c r="A83" s="5">
        <f t="shared" si="4"/>
        <v>80</v>
      </c>
      <c r="B83" s="11">
        <f t="shared" si="6"/>
        <v>43784</v>
      </c>
      <c r="C83" s="12">
        <f t="shared" si="5"/>
        <v>43784</v>
      </c>
      <c r="D83" s="13"/>
      <c r="E83" s="15"/>
      <c r="G83" s="1"/>
      <c r="H83" s="14"/>
    </row>
    <row r="84" spans="1:8" ht="25" customHeight="1" x14ac:dyDescent="0.25">
      <c r="A84" s="5">
        <f t="shared" si="4"/>
        <v>81</v>
      </c>
      <c r="B84" s="11">
        <f t="shared" si="6"/>
        <v>43787</v>
      </c>
      <c r="C84" s="12">
        <f t="shared" si="5"/>
        <v>43787</v>
      </c>
      <c r="D84" s="13">
        <v>36</v>
      </c>
      <c r="F84" s="19" t="s">
        <v>66</v>
      </c>
      <c r="G84" s="1"/>
      <c r="H84" s="14"/>
    </row>
    <row r="85" spans="1:8" ht="25" customHeight="1" x14ac:dyDescent="0.25">
      <c r="A85" s="5">
        <f t="shared" si="4"/>
        <v>82</v>
      </c>
      <c r="B85" s="11">
        <f t="shared" si="6"/>
        <v>43788</v>
      </c>
      <c r="C85" s="12">
        <f t="shared" si="5"/>
        <v>43788</v>
      </c>
      <c r="D85" s="13"/>
      <c r="G85" s="1" t="s">
        <v>67</v>
      </c>
      <c r="H85" s="14"/>
    </row>
    <row r="86" spans="1:8" ht="25" customHeight="1" x14ac:dyDescent="0.25">
      <c r="A86" s="5">
        <f t="shared" si="4"/>
        <v>83</v>
      </c>
      <c r="B86" s="11">
        <f t="shared" si="6"/>
        <v>43789</v>
      </c>
      <c r="C86" s="12">
        <f t="shared" si="5"/>
        <v>43789</v>
      </c>
      <c r="D86" s="13">
        <v>37</v>
      </c>
      <c r="F86" s="2" t="s">
        <v>68</v>
      </c>
      <c r="G86" s="1"/>
      <c r="H86" s="14"/>
    </row>
    <row r="87" spans="1:8" ht="25" customHeight="1" x14ac:dyDescent="0.25">
      <c r="A87" s="5">
        <f t="shared" si="4"/>
        <v>84</v>
      </c>
      <c r="B87" s="11">
        <f t="shared" si="6"/>
        <v>43790</v>
      </c>
      <c r="C87" s="12">
        <f t="shared" si="5"/>
        <v>43790</v>
      </c>
      <c r="D87" s="13"/>
      <c r="E87" s="3" t="s">
        <v>28</v>
      </c>
      <c r="F87" s="67" t="s">
        <v>69</v>
      </c>
      <c r="G87" s="1"/>
      <c r="H87" s="14"/>
    </row>
    <row r="88" spans="1:8" ht="25" customHeight="1" x14ac:dyDescent="0.25">
      <c r="A88" s="5">
        <f t="shared" si="4"/>
        <v>85</v>
      </c>
      <c r="B88" s="11">
        <f t="shared" si="6"/>
        <v>43791</v>
      </c>
      <c r="C88" s="12">
        <f t="shared" si="5"/>
        <v>43791</v>
      </c>
      <c r="D88" s="13">
        <v>38</v>
      </c>
      <c r="E88" s="3" t="s">
        <v>26</v>
      </c>
      <c r="F88" s="67" t="s">
        <v>69</v>
      </c>
      <c r="G88" s="1" t="s">
        <v>70</v>
      </c>
      <c r="H88" s="14"/>
    </row>
    <row r="89" spans="1:8" ht="25" customHeight="1" x14ac:dyDescent="0.25">
      <c r="A89" s="5">
        <f t="shared" si="4"/>
        <v>86</v>
      </c>
      <c r="B89" s="11">
        <f t="shared" si="6"/>
        <v>43794</v>
      </c>
      <c r="C89" s="12">
        <f t="shared" si="5"/>
        <v>43794</v>
      </c>
      <c r="D89" s="13" t="s">
        <v>43</v>
      </c>
      <c r="E89" s="70" t="s">
        <v>35</v>
      </c>
      <c r="F89" s="71" t="s">
        <v>35</v>
      </c>
      <c r="G89" s="1"/>
      <c r="H89" s="14"/>
    </row>
    <row r="90" spans="1:8" ht="25" customHeight="1" x14ac:dyDescent="0.25">
      <c r="A90" s="5">
        <f t="shared" si="4"/>
        <v>87</v>
      </c>
      <c r="B90" s="11">
        <f t="shared" si="6"/>
        <v>43795</v>
      </c>
      <c r="C90" s="12">
        <f t="shared" si="5"/>
        <v>43795</v>
      </c>
      <c r="D90" s="13" t="s">
        <v>43</v>
      </c>
      <c r="E90" s="70" t="s">
        <v>35</v>
      </c>
      <c r="F90" s="71" t="s">
        <v>35</v>
      </c>
      <c r="G90" s="1"/>
      <c r="H90" s="14"/>
    </row>
    <row r="91" spans="1:8" ht="25" customHeight="1" x14ac:dyDescent="0.25">
      <c r="A91" s="5">
        <f t="shared" si="4"/>
        <v>88</v>
      </c>
      <c r="B91" s="11">
        <f t="shared" si="6"/>
        <v>43796</v>
      </c>
      <c r="C91" s="12">
        <f t="shared" si="5"/>
        <v>43796</v>
      </c>
      <c r="D91" s="13" t="s">
        <v>43</v>
      </c>
      <c r="E91" s="72" t="s">
        <v>35</v>
      </c>
      <c r="F91" s="71" t="s">
        <v>35</v>
      </c>
      <c r="G91" s="1"/>
      <c r="H91" s="14"/>
    </row>
    <row r="92" spans="1:8" ht="25" customHeight="1" x14ac:dyDescent="0.25">
      <c r="A92" s="5">
        <f t="shared" si="4"/>
        <v>89</v>
      </c>
      <c r="B92" s="11">
        <f t="shared" si="6"/>
        <v>43797</v>
      </c>
      <c r="C92" s="12">
        <f t="shared" si="5"/>
        <v>43797</v>
      </c>
      <c r="D92" s="13" t="s">
        <v>43</v>
      </c>
      <c r="E92" s="70" t="s">
        <v>35</v>
      </c>
      <c r="F92" s="70" t="s">
        <v>35</v>
      </c>
      <c r="G92" s="1"/>
      <c r="H92" s="14"/>
    </row>
    <row r="93" spans="1:8" ht="25" customHeight="1" x14ac:dyDescent="0.25">
      <c r="A93" s="5">
        <f t="shared" si="4"/>
        <v>90</v>
      </c>
      <c r="B93" s="11">
        <f t="shared" si="6"/>
        <v>43798</v>
      </c>
      <c r="C93" s="12">
        <f t="shared" si="5"/>
        <v>43798</v>
      </c>
      <c r="D93" s="13" t="s">
        <v>43</v>
      </c>
      <c r="E93" s="70" t="s">
        <v>35</v>
      </c>
      <c r="F93" s="70" t="s">
        <v>35</v>
      </c>
      <c r="G93" s="1"/>
      <c r="H93" s="14"/>
    </row>
    <row r="94" spans="1:8" ht="25" customHeight="1" x14ac:dyDescent="0.2">
      <c r="A94" s="5">
        <f t="shared" si="4"/>
        <v>91</v>
      </c>
      <c r="B94" s="11">
        <f t="shared" si="6"/>
        <v>43801</v>
      </c>
      <c r="C94" s="12">
        <f t="shared" si="5"/>
        <v>43801</v>
      </c>
      <c r="D94" s="13"/>
      <c r="E94" s="22"/>
      <c r="G94" s="1" t="s">
        <v>71</v>
      </c>
      <c r="H94" s="14"/>
    </row>
    <row r="95" spans="1:8" ht="25" customHeight="1" x14ac:dyDescent="0.2">
      <c r="A95" s="5">
        <f t="shared" si="4"/>
        <v>92</v>
      </c>
      <c r="B95" s="11">
        <f t="shared" si="6"/>
        <v>43802</v>
      </c>
      <c r="C95" s="12">
        <f t="shared" si="5"/>
        <v>43802</v>
      </c>
      <c r="D95" s="13">
        <v>39</v>
      </c>
      <c r="E95" s="22"/>
      <c r="F95" s="21" t="s">
        <v>72</v>
      </c>
      <c r="G95" s="1" t="s">
        <v>73</v>
      </c>
      <c r="H95" s="14"/>
    </row>
    <row r="96" spans="1:8" ht="25" customHeight="1" x14ac:dyDescent="0.2">
      <c r="A96" s="5">
        <f t="shared" si="4"/>
        <v>93</v>
      </c>
      <c r="B96" s="11">
        <f t="shared" si="6"/>
        <v>43803</v>
      </c>
      <c r="C96" s="12">
        <f t="shared" si="5"/>
        <v>43803</v>
      </c>
      <c r="D96" s="13"/>
      <c r="E96" s="22"/>
      <c r="F96" s="21"/>
      <c r="G96" s="1"/>
      <c r="H96" s="14"/>
    </row>
    <row r="97" spans="1:8" ht="25" customHeight="1" x14ac:dyDescent="0.25">
      <c r="A97" s="5">
        <f t="shared" si="4"/>
        <v>94</v>
      </c>
      <c r="B97" s="11">
        <f t="shared" si="6"/>
        <v>43804</v>
      </c>
      <c r="C97" s="12">
        <f t="shared" si="5"/>
        <v>43804</v>
      </c>
      <c r="D97" s="13">
        <v>40</v>
      </c>
      <c r="F97" s="2" t="s">
        <v>74</v>
      </c>
      <c r="G97" s="1"/>
      <c r="H97" s="14"/>
    </row>
    <row r="98" spans="1:8" ht="25" customHeight="1" x14ac:dyDescent="0.25">
      <c r="A98" s="5">
        <f t="shared" si="4"/>
        <v>95</v>
      </c>
      <c r="B98" s="11">
        <f t="shared" si="6"/>
        <v>43805</v>
      </c>
      <c r="C98" s="12">
        <f t="shared" si="5"/>
        <v>43805</v>
      </c>
      <c r="D98" s="13"/>
      <c r="G98" s="1"/>
      <c r="H98" s="14"/>
    </row>
    <row r="99" spans="1:8" ht="25" customHeight="1" x14ac:dyDescent="0.25">
      <c r="A99" s="5">
        <f t="shared" si="4"/>
        <v>96</v>
      </c>
      <c r="B99" s="11">
        <f t="shared" si="6"/>
        <v>43808</v>
      </c>
      <c r="C99" s="12">
        <f t="shared" si="5"/>
        <v>43808</v>
      </c>
      <c r="D99" s="13">
        <v>41</v>
      </c>
      <c r="E99" s="15"/>
      <c r="F99" s="2" t="s">
        <v>75</v>
      </c>
      <c r="G99" s="96"/>
      <c r="H99" s="14"/>
    </row>
    <row r="100" spans="1:8" ht="25" customHeight="1" x14ac:dyDescent="0.25">
      <c r="A100" s="5">
        <f t="shared" si="4"/>
        <v>97</v>
      </c>
      <c r="B100" s="11">
        <f t="shared" si="6"/>
        <v>43809</v>
      </c>
      <c r="C100" s="12">
        <f t="shared" si="5"/>
        <v>43809</v>
      </c>
      <c r="D100" s="13"/>
      <c r="E100" s="3"/>
      <c r="F100" s="19"/>
      <c r="G100" s="1"/>
      <c r="H100" s="14"/>
    </row>
    <row r="101" spans="1:8" ht="25" customHeight="1" x14ac:dyDescent="0.25">
      <c r="A101" s="5">
        <f t="shared" si="4"/>
        <v>98</v>
      </c>
      <c r="B101" s="11">
        <f t="shared" si="6"/>
        <v>43810</v>
      </c>
      <c r="C101" s="12">
        <f t="shared" si="5"/>
        <v>43810</v>
      </c>
      <c r="D101" s="13">
        <v>42</v>
      </c>
      <c r="F101" s="2" t="s">
        <v>76</v>
      </c>
      <c r="G101" s="96"/>
      <c r="H101" s="14"/>
    </row>
    <row r="102" spans="1:8" ht="25" customHeight="1" x14ac:dyDescent="0.25">
      <c r="A102" s="5">
        <f t="shared" si="4"/>
        <v>99</v>
      </c>
      <c r="B102" s="11">
        <f t="shared" si="6"/>
        <v>43811</v>
      </c>
      <c r="C102" s="12">
        <f t="shared" si="5"/>
        <v>43811</v>
      </c>
      <c r="D102" s="13"/>
      <c r="G102" s="1"/>
      <c r="H102" s="14"/>
    </row>
    <row r="103" spans="1:8" ht="25" customHeight="1" x14ac:dyDescent="0.25">
      <c r="A103" s="5">
        <f t="shared" si="4"/>
        <v>100</v>
      </c>
      <c r="B103" s="11">
        <f t="shared" si="6"/>
        <v>43812</v>
      </c>
      <c r="C103" s="12">
        <f t="shared" si="5"/>
        <v>43812</v>
      </c>
      <c r="D103" s="13">
        <v>43</v>
      </c>
      <c r="E103" s="3"/>
      <c r="F103" s="2" t="s">
        <v>76</v>
      </c>
      <c r="G103" s="1"/>
      <c r="H103" s="14"/>
    </row>
    <row r="104" spans="1:8" ht="24.75" customHeight="1" x14ac:dyDescent="0.25">
      <c r="A104" s="5">
        <f t="shared" si="4"/>
        <v>101</v>
      </c>
      <c r="B104" s="11">
        <f>IF(MOD(A103,5),B103+1,B103+3)</f>
        <v>43815</v>
      </c>
      <c r="C104" s="12">
        <f t="shared" si="5"/>
        <v>43815</v>
      </c>
      <c r="D104" s="13"/>
      <c r="E104" s="3"/>
      <c r="G104" s="95"/>
    </row>
    <row r="105" spans="1:8" ht="24.75" customHeight="1" x14ac:dyDescent="0.25">
      <c r="A105" s="5">
        <f t="shared" si="4"/>
        <v>102</v>
      </c>
      <c r="B105" s="11">
        <f>IF(MOD(A104,5),B104+1,B104+3)</f>
        <v>43816</v>
      </c>
      <c r="C105" s="12">
        <f t="shared" si="5"/>
        <v>43816</v>
      </c>
      <c r="D105" s="13">
        <v>44</v>
      </c>
      <c r="E105" s="3"/>
      <c r="F105" s="2" t="s">
        <v>76</v>
      </c>
    </row>
    <row r="106" spans="1:8" ht="24.75" customHeight="1" x14ac:dyDescent="0.25">
      <c r="A106" s="5">
        <f t="shared" si="4"/>
        <v>103</v>
      </c>
      <c r="B106" s="11">
        <f>IF(MOD(A105,5),B105+1,B105+3)</f>
        <v>43817</v>
      </c>
      <c r="C106" s="12">
        <f t="shared" si="5"/>
        <v>43817</v>
      </c>
      <c r="D106" s="13"/>
      <c r="E106" s="3"/>
      <c r="F106" s="21"/>
    </row>
    <row r="107" spans="1:8" ht="24.75" customHeight="1" x14ac:dyDescent="0.25">
      <c r="A107" s="5">
        <v>104</v>
      </c>
      <c r="B107" s="11">
        <v>43818</v>
      </c>
      <c r="C107" s="12" t="s">
        <v>77</v>
      </c>
      <c r="D107" s="13">
        <v>45</v>
      </c>
      <c r="E107" s="92" t="s">
        <v>78</v>
      </c>
      <c r="F107" s="93" t="s">
        <v>79</v>
      </c>
      <c r="G107" s="163" t="s">
        <v>80</v>
      </c>
    </row>
    <row r="108" spans="1:8" ht="24.65" customHeight="1" x14ac:dyDescent="0.25">
      <c r="A108" s="5">
        <v>105</v>
      </c>
      <c r="B108" s="11">
        <v>43819</v>
      </c>
      <c r="C108" s="12" t="s">
        <v>81</v>
      </c>
      <c r="D108" s="13"/>
      <c r="E108" s="92" t="s">
        <v>78</v>
      </c>
      <c r="F108" s="93" t="s">
        <v>82</v>
      </c>
      <c r="G108" s="163"/>
    </row>
    <row r="109" spans="1:8" ht="24" customHeight="1" x14ac:dyDescent="0.25">
      <c r="A109" s="5">
        <f t="shared" ref="A109:A172" si="7">A108+1</f>
        <v>106</v>
      </c>
      <c r="B109" s="11">
        <v>43822</v>
      </c>
      <c r="C109" s="12" t="s">
        <v>83</v>
      </c>
      <c r="D109" s="13" t="s">
        <v>43</v>
      </c>
      <c r="E109" s="80" t="s">
        <v>35</v>
      </c>
      <c r="F109" s="81" t="s">
        <v>84</v>
      </c>
      <c r="G109" s="17"/>
    </row>
    <row r="110" spans="1:8" ht="24" customHeight="1" x14ac:dyDescent="0.25">
      <c r="A110" s="5">
        <f t="shared" si="7"/>
        <v>107</v>
      </c>
      <c r="B110" s="11">
        <v>43823</v>
      </c>
      <c r="C110" s="12" t="s">
        <v>85</v>
      </c>
      <c r="D110" s="13" t="s">
        <v>43</v>
      </c>
      <c r="E110" s="80" t="s">
        <v>35</v>
      </c>
      <c r="F110" s="81" t="s">
        <v>84</v>
      </c>
      <c r="G110" s="17"/>
    </row>
    <row r="111" spans="1:8" ht="24" customHeight="1" x14ac:dyDescent="0.25">
      <c r="A111" s="5">
        <f t="shared" si="7"/>
        <v>108</v>
      </c>
      <c r="B111" s="11">
        <v>43824</v>
      </c>
      <c r="C111" s="12" t="s">
        <v>86</v>
      </c>
      <c r="D111" s="13" t="s">
        <v>43</v>
      </c>
      <c r="E111" s="80" t="s">
        <v>35</v>
      </c>
      <c r="F111" s="81" t="s">
        <v>84</v>
      </c>
      <c r="G111" s="17"/>
    </row>
    <row r="112" spans="1:8" ht="24" customHeight="1" x14ac:dyDescent="0.25">
      <c r="A112" s="5">
        <f t="shared" si="7"/>
        <v>109</v>
      </c>
      <c r="B112" s="11">
        <v>43825</v>
      </c>
      <c r="C112" s="12" t="s">
        <v>77</v>
      </c>
      <c r="D112" s="13" t="s">
        <v>43</v>
      </c>
      <c r="E112" s="80" t="s">
        <v>35</v>
      </c>
      <c r="F112" s="81" t="s">
        <v>84</v>
      </c>
      <c r="G112" s="17"/>
    </row>
    <row r="113" spans="1:7" ht="24" customHeight="1" x14ac:dyDescent="0.25">
      <c r="A113" s="5">
        <v>106</v>
      </c>
      <c r="B113" s="11">
        <v>43826</v>
      </c>
      <c r="C113" s="12" t="s">
        <v>81</v>
      </c>
      <c r="D113" s="13" t="s">
        <v>43</v>
      </c>
      <c r="E113" s="80" t="s">
        <v>35</v>
      </c>
      <c r="F113" s="81" t="s">
        <v>84</v>
      </c>
      <c r="G113" s="17"/>
    </row>
    <row r="114" spans="1:7" ht="24" customHeight="1" x14ac:dyDescent="0.25">
      <c r="A114" s="5">
        <v>107</v>
      </c>
      <c r="B114" s="11">
        <v>43829</v>
      </c>
      <c r="C114" s="12" t="s">
        <v>83</v>
      </c>
      <c r="D114" s="13" t="s">
        <v>43</v>
      </c>
      <c r="E114" s="80" t="s">
        <v>35</v>
      </c>
      <c r="F114" s="81" t="s">
        <v>84</v>
      </c>
      <c r="G114" s="17"/>
    </row>
    <row r="115" spans="1:7" ht="24" customHeight="1" x14ac:dyDescent="0.25">
      <c r="A115" s="5">
        <f t="shared" si="7"/>
        <v>108</v>
      </c>
      <c r="B115" s="11">
        <v>43830</v>
      </c>
      <c r="C115" s="12" t="s">
        <v>85</v>
      </c>
      <c r="D115" s="13" t="s">
        <v>43</v>
      </c>
      <c r="E115" s="80" t="s">
        <v>35</v>
      </c>
      <c r="F115" s="81" t="s">
        <v>84</v>
      </c>
      <c r="G115" s="17"/>
    </row>
    <row r="116" spans="1:7" ht="24" customHeight="1" x14ac:dyDescent="0.25">
      <c r="A116" s="5">
        <f t="shared" si="7"/>
        <v>109</v>
      </c>
      <c r="B116" s="11">
        <v>43831</v>
      </c>
      <c r="C116" s="12" t="s">
        <v>86</v>
      </c>
      <c r="D116" s="13" t="s">
        <v>43</v>
      </c>
      <c r="E116" s="80" t="s">
        <v>35</v>
      </c>
      <c r="F116" s="81" t="s">
        <v>84</v>
      </c>
      <c r="G116" s="17"/>
    </row>
    <row r="117" spans="1:7" ht="24" customHeight="1" x14ac:dyDescent="0.25">
      <c r="A117" s="5">
        <f t="shared" si="7"/>
        <v>110</v>
      </c>
      <c r="B117" s="11">
        <v>43832</v>
      </c>
      <c r="C117" s="12" t="s">
        <v>77</v>
      </c>
      <c r="D117" s="13"/>
      <c r="E117" s="89"/>
      <c r="F117" s="90" t="s">
        <v>15</v>
      </c>
      <c r="G117" s="17"/>
    </row>
    <row r="118" spans="1:7" ht="24" customHeight="1" x14ac:dyDescent="0.25">
      <c r="A118" s="5">
        <f t="shared" si="7"/>
        <v>111</v>
      </c>
      <c r="B118" s="11">
        <v>43833</v>
      </c>
      <c r="C118" s="12" t="s">
        <v>81</v>
      </c>
      <c r="D118" s="13"/>
      <c r="E118" s="89"/>
      <c r="F118" s="90" t="s">
        <v>15</v>
      </c>
      <c r="G118" s="17"/>
    </row>
    <row r="119" spans="1:7" ht="24" customHeight="1" x14ac:dyDescent="0.25">
      <c r="A119" s="5">
        <v>108</v>
      </c>
      <c r="B119" s="11">
        <v>43836</v>
      </c>
      <c r="C119" s="12" t="s">
        <v>83</v>
      </c>
      <c r="D119" s="13">
        <v>46</v>
      </c>
      <c r="E119" s="80"/>
      <c r="F119" s="81" t="s">
        <v>87</v>
      </c>
      <c r="G119" s="84" t="s">
        <v>88</v>
      </c>
    </row>
    <row r="120" spans="1:7" ht="24" customHeight="1" x14ac:dyDescent="0.25">
      <c r="A120" s="5">
        <v>109</v>
      </c>
      <c r="B120" s="11">
        <v>43837</v>
      </c>
      <c r="C120" s="12" t="s">
        <v>85</v>
      </c>
      <c r="D120" s="13"/>
      <c r="E120" s="80"/>
      <c r="F120" s="21"/>
      <c r="G120" s="84"/>
    </row>
    <row r="121" spans="1:7" ht="24" customHeight="1" x14ac:dyDescent="0.25">
      <c r="A121" s="5">
        <f t="shared" si="7"/>
        <v>110</v>
      </c>
      <c r="B121" s="11">
        <v>43838</v>
      </c>
      <c r="C121" s="12" t="s">
        <v>86</v>
      </c>
      <c r="D121" s="13">
        <v>47</v>
      </c>
      <c r="E121" s="80"/>
      <c r="F121" s="21" t="s">
        <v>89</v>
      </c>
      <c r="G121" s="84" t="s">
        <v>90</v>
      </c>
    </row>
    <row r="122" spans="1:7" ht="24" customHeight="1" x14ac:dyDescent="0.25">
      <c r="A122" s="5">
        <f t="shared" si="7"/>
        <v>111</v>
      </c>
      <c r="B122" s="11">
        <v>43839</v>
      </c>
      <c r="C122" s="12" t="s">
        <v>77</v>
      </c>
      <c r="D122" s="13"/>
      <c r="E122" s="80"/>
    </row>
    <row r="123" spans="1:7" ht="24" customHeight="1" x14ac:dyDescent="0.25">
      <c r="A123" s="5">
        <f t="shared" si="7"/>
        <v>112</v>
      </c>
      <c r="B123" s="11">
        <v>43840</v>
      </c>
      <c r="C123" s="12" t="s">
        <v>81</v>
      </c>
      <c r="D123" s="13">
        <v>48</v>
      </c>
      <c r="E123" s="80"/>
      <c r="F123" s="21" t="s">
        <v>91</v>
      </c>
      <c r="G123" s="84" t="s">
        <v>92</v>
      </c>
    </row>
    <row r="124" spans="1:7" ht="24" customHeight="1" x14ac:dyDescent="0.25">
      <c r="A124" s="5">
        <f t="shared" si="7"/>
        <v>113</v>
      </c>
      <c r="B124" s="11">
        <v>43843</v>
      </c>
      <c r="C124" s="12" t="s">
        <v>83</v>
      </c>
      <c r="D124" s="13"/>
      <c r="E124" s="80"/>
      <c r="F124" s="81"/>
      <c r="G124" s="17"/>
    </row>
    <row r="125" spans="1:7" ht="24" customHeight="1" x14ac:dyDescent="0.25">
      <c r="A125" s="5">
        <v>110</v>
      </c>
      <c r="B125" s="11">
        <v>43844</v>
      </c>
      <c r="C125" s="12" t="s">
        <v>85</v>
      </c>
      <c r="D125" s="13">
        <v>49</v>
      </c>
      <c r="E125" s="80"/>
      <c r="F125" s="81" t="s">
        <v>93</v>
      </c>
      <c r="G125" s="17"/>
    </row>
    <row r="126" spans="1:7" ht="24" customHeight="1" x14ac:dyDescent="0.25">
      <c r="A126" s="5">
        <v>111</v>
      </c>
      <c r="B126" s="11">
        <v>43845</v>
      </c>
      <c r="C126" s="12" t="s">
        <v>86</v>
      </c>
      <c r="D126" s="13"/>
      <c r="E126" s="80"/>
      <c r="F126" s="81"/>
      <c r="G126" s="17"/>
    </row>
    <row r="127" spans="1:7" ht="24" customHeight="1" x14ac:dyDescent="0.25">
      <c r="A127" s="5">
        <f t="shared" si="7"/>
        <v>112</v>
      </c>
      <c r="B127" s="11">
        <v>43846</v>
      </c>
      <c r="C127" s="12" t="s">
        <v>77</v>
      </c>
      <c r="D127" s="13">
        <v>50</v>
      </c>
      <c r="E127" s="80"/>
      <c r="F127" s="21" t="s">
        <v>94</v>
      </c>
      <c r="G127" s="17"/>
    </row>
    <row r="128" spans="1:7" ht="24" customHeight="1" x14ac:dyDescent="0.25">
      <c r="A128" s="5">
        <f t="shared" si="7"/>
        <v>113</v>
      </c>
      <c r="B128" s="11">
        <v>43847</v>
      </c>
      <c r="C128" s="12" t="s">
        <v>81</v>
      </c>
      <c r="D128" s="13"/>
      <c r="E128" s="80"/>
      <c r="F128" s="21"/>
      <c r="G128" s="84"/>
    </row>
    <row r="129" spans="1:7" ht="24" customHeight="1" x14ac:dyDescent="0.25">
      <c r="A129" s="5">
        <f t="shared" si="7"/>
        <v>114</v>
      </c>
      <c r="B129" s="11">
        <v>43850</v>
      </c>
      <c r="C129" s="12" t="s">
        <v>83</v>
      </c>
      <c r="D129" s="13" t="s">
        <v>43</v>
      </c>
      <c r="E129" s="80" t="s">
        <v>95</v>
      </c>
      <c r="F129" s="81" t="s">
        <v>35</v>
      </c>
      <c r="G129" s="84"/>
    </row>
    <row r="130" spans="1:7" ht="24" customHeight="1" x14ac:dyDescent="0.25">
      <c r="A130" s="5">
        <f t="shared" si="7"/>
        <v>115</v>
      </c>
      <c r="B130" s="11">
        <v>43851</v>
      </c>
      <c r="C130" s="12" t="s">
        <v>85</v>
      </c>
      <c r="D130" s="13">
        <v>51</v>
      </c>
      <c r="E130" s="80"/>
      <c r="F130" s="21" t="s">
        <v>96</v>
      </c>
      <c r="G130" s="84" t="s">
        <v>97</v>
      </c>
    </row>
    <row r="131" spans="1:7" ht="24" customHeight="1" x14ac:dyDescent="0.25">
      <c r="A131" s="5">
        <v>112</v>
      </c>
      <c r="B131" s="11">
        <v>43852</v>
      </c>
      <c r="C131" s="12" t="s">
        <v>86</v>
      </c>
      <c r="D131" s="13"/>
      <c r="E131" s="80"/>
      <c r="F131" s="21"/>
      <c r="G131" s="84"/>
    </row>
    <row r="132" spans="1:7" ht="24" customHeight="1" x14ac:dyDescent="0.25">
      <c r="A132" s="5">
        <v>113</v>
      </c>
      <c r="B132" s="11">
        <v>43853</v>
      </c>
      <c r="C132" s="12" t="s">
        <v>77</v>
      </c>
      <c r="D132" s="13">
        <v>52</v>
      </c>
      <c r="E132" s="80"/>
      <c r="F132" s="21" t="s">
        <v>98</v>
      </c>
      <c r="G132" s="84"/>
    </row>
    <row r="133" spans="1:7" ht="24" customHeight="1" x14ac:dyDescent="0.25">
      <c r="A133" s="5">
        <f t="shared" si="7"/>
        <v>114</v>
      </c>
      <c r="B133" s="11">
        <v>43854</v>
      </c>
      <c r="C133" s="12" t="s">
        <v>81</v>
      </c>
      <c r="D133" s="13"/>
      <c r="E133" s="80"/>
      <c r="F133" s="21"/>
      <c r="G133" s="84"/>
    </row>
    <row r="134" spans="1:7" ht="24" customHeight="1" x14ac:dyDescent="0.25">
      <c r="A134" s="5">
        <f t="shared" si="7"/>
        <v>115</v>
      </c>
      <c r="B134" s="11">
        <v>43857</v>
      </c>
      <c r="C134" s="12" t="s">
        <v>83</v>
      </c>
      <c r="D134" s="13">
        <v>53</v>
      </c>
      <c r="E134" s="80"/>
      <c r="F134" s="21" t="s">
        <v>98</v>
      </c>
      <c r="G134" s="84"/>
    </row>
    <row r="135" spans="1:7" ht="24" customHeight="1" x14ac:dyDescent="0.25">
      <c r="A135" s="5">
        <f t="shared" si="7"/>
        <v>116</v>
      </c>
      <c r="B135" s="11">
        <v>43858</v>
      </c>
      <c r="C135" s="12" t="s">
        <v>85</v>
      </c>
      <c r="D135" s="13"/>
      <c r="E135" s="80"/>
      <c r="F135" s="21"/>
      <c r="G135" s="84"/>
    </row>
    <row r="136" spans="1:7" ht="24" customHeight="1" x14ac:dyDescent="0.25">
      <c r="A136" s="5">
        <f t="shared" si="7"/>
        <v>117</v>
      </c>
      <c r="B136" s="11">
        <v>43859</v>
      </c>
      <c r="C136" s="12" t="s">
        <v>86</v>
      </c>
      <c r="D136" s="13">
        <v>54</v>
      </c>
      <c r="E136" s="80"/>
      <c r="F136" s="82" t="s">
        <v>99</v>
      </c>
      <c r="G136" s="84"/>
    </row>
    <row r="137" spans="1:7" ht="24" customHeight="1" x14ac:dyDescent="0.25">
      <c r="A137" s="5">
        <v>114</v>
      </c>
      <c r="B137" s="11">
        <v>43860</v>
      </c>
      <c r="C137" s="12" t="s">
        <v>77</v>
      </c>
      <c r="D137" s="13"/>
      <c r="E137" s="80"/>
      <c r="F137" s="21"/>
      <c r="G137" s="84"/>
    </row>
    <row r="138" spans="1:7" ht="24" customHeight="1" x14ac:dyDescent="0.25">
      <c r="A138" s="5">
        <v>115</v>
      </c>
      <c r="B138" s="11">
        <v>43861</v>
      </c>
      <c r="C138" s="12" t="s">
        <v>81</v>
      </c>
      <c r="D138" s="13">
        <v>55</v>
      </c>
      <c r="E138" s="80"/>
      <c r="F138" s="21" t="s">
        <v>100</v>
      </c>
      <c r="G138" s="84"/>
    </row>
    <row r="139" spans="1:7" ht="24" customHeight="1" x14ac:dyDescent="0.25">
      <c r="A139" s="5">
        <f t="shared" si="7"/>
        <v>116</v>
      </c>
      <c r="B139" s="11">
        <v>43864</v>
      </c>
      <c r="C139" s="12" t="s">
        <v>83</v>
      </c>
      <c r="D139" s="13"/>
      <c r="E139" s="80"/>
      <c r="F139" s="21"/>
      <c r="G139" s="84"/>
    </row>
    <row r="140" spans="1:7" ht="24" customHeight="1" x14ac:dyDescent="0.25">
      <c r="A140" s="5">
        <f t="shared" si="7"/>
        <v>117</v>
      </c>
      <c r="B140" s="11">
        <v>43865</v>
      </c>
      <c r="C140" s="12" t="s">
        <v>85</v>
      </c>
      <c r="D140" s="13">
        <v>56</v>
      </c>
      <c r="E140" s="80"/>
      <c r="F140" s="21" t="s">
        <v>100</v>
      </c>
      <c r="G140" s="84"/>
    </row>
    <row r="141" spans="1:7" ht="24" customHeight="1" x14ac:dyDescent="0.25">
      <c r="A141" s="5">
        <f t="shared" si="7"/>
        <v>118</v>
      </c>
      <c r="B141" s="11">
        <v>43866</v>
      </c>
      <c r="C141" s="12" t="s">
        <v>86</v>
      </c>
      <c r="D141" s="13"/>
      <c r="E141" s="80"/>
      <c r="F141" s="21"/>
      <c r="G141" s="84"/>
    </row>
    <row r="142" spans="1:7" ht="24" customHeight="1" x14ac:dyDescent="0.25">
      <c r="A142" s="5">
        <f t="shared" si="7"/>
        <v>119</v>
      </c>
      <c r="B142" s="11">
        <v>43867</v>
      </c>
      <c r="C142" s="12" t="s">
        <v>77</v>
      </c>
      <c r="D142" s="13">
        <v>57</v>
      </c>
      <c r="E142" s="80"/>
      <c r="F142" s="21" t="s">
        <v>101</v>
      </c>
      <c r="G142" s="84"/>
    </row>
    <row r="143" spans="1:7" ht="24" customHeight="1" x14ac:dyDescent="0.25">
      <c r="A143" s="5">
        <v>116</v>
      </c>
      <c r="B143" s="11">
        <v>43868</v>
      </c>
      <c r="C143" s="12" t="s">
        <v>81</v>
      </c>
      <c r="D143" s="13"/>
      <c r="E143" s="80"/>
      <c r="F143" s="21"/>
      <c r="G143" s="84"/>
    </row>
    <row r="144" spans="1:7" ht="24" customHeight="1" x14ac:dyDescent="0.25">
      <c r="A144" s="5">
        <v>117</v>
      </c>
      <c r="B144" s="11">
        <v>43871</v>
      </c>
      <c r="C144" s="12" t="s">
        <v>83</v>
      </c>
      <c r="D144" s="13">
        <v>58</v>
      </c>
      <c r="E144" s="80"/>
      <c r="F144" s="21" t="s">
        <v>102</v>
      </c>
      <c r="G144" s="84"/>
    </row>
    <row r="145" spans="1:7" ht="24" customHeight="1" x14ac:dyDescent="0.25">
      <c r="A145" s="5">
        <f t="shared" si="7"/>
        <v>118</v>
      </c>
      <c r="B145" s="11">
        <v>43872</v>
      </c>
      <c r="C145" s="12" t="s">
        <v>85</v>
      </c>
      <c r="D145" s="13"/>
      <c r="E145" s="80"/>
      <c r="F145" s="21"/>
      <c r="G145" s="84"/>
    </row>
    <row r="146" spans="1:7" ht="24" customHeight="1" x14ac:dyDescent="0.25">
      <c r="A146" s="5">
        <f t="shared" si="7"/>
        <v>119</v>
      </c>
      <c r="B146" s="11">
        <v>43873</v>
      </c>
      <c r="C146" s="12" t="s">
        <v>86</v>
      </c>
      <c r="D146" s="13">
        <v>59</v>
      </c>
      <c r="E146" s="80" t="s">
        <v>26</v>
      </c>
      <c r="F146" s="67" t="s">
        <v>103</v>
      </c>
      <c r="G146" s="84"/>
    </row>
    <row r="147" spans="1:7" ht="24" customHeight="1" x14ac:dyDescent="0.25">
      <c r="A147" s="5">
        <f t="shared" si="7"/>
        <v>120</v>
      </c>
      <c r="B147" s="11">
        <v>43874</v>
      </c>
      <c r="C147" s="12" t="s">
        <v>77</v>
      </c>
      <c r="D147" s="13"/>
      <c r="E147" s="80" t="s">
        <v>28</v>
      </c>
      <c r="F147" s="83"/>
      <c r="G147" s="84"/>
    </row>
    <row r="148" spans="1:7" ht="24" customHeight="1" x14ac:dyDescent="0.25">
      <c r="A148" s="5">
        <f t="shared" si="7"/>
        <v>121</v>
      </c>
      <c r="B148" s="11">
        <v>43875</v>
      </c>
      <c r="C148" s="12" t="s">
        <v>81</v>
      </c>
      <c r="D148" s="13">
        <v>60</v>
      </c>
      <c r="E148" s="80"/>
      <c r="F148" s="21" t="s">
        <v>104</v>
      </c>
      <c r="G148" s="84"/>
    </row>
    <row r="149" spans="1:7" ht="24" customHeight="1" x14ac:dyDescent="0.25">
      <c r="A149" s="5">
        <v>118</v>
      </c>
      <c r="B149" s="11">
        <v>43878</v>
      </c>
      <c r="C149" s="12" t="s">
        <v>83</v>
      </c>
      <c r="D149" s="13" t="s">
        <v>43</v>
      </c>
      <c r="E149" s="80" t="s">
        <v>35</v>
      </c>
      <c r="F149" s="81" t="s">
        <v>105</v>
      </c>
      <c r="G149" s="84"/>
    </row>
    <row r="150" spans="1:7" ht="24" customHeight="1" x14ac:dyDescent="0.25">
      <c r="A150" s="5">
        <v>119</v>
      </c>
      <c r="B150" s="11">
        <v>43879</v>
      </c>
      <c r="C150" s="12" t="s">
        <v>85</v>
      </c>
      <c r="D150" s="13" t="s">
        <v>43</v>
      </c>
      <c r="E150" s="80" t="s">
        <v>35</v>
      </c>
      <c r="F150" s="81" t="s">
        <v>105</v>
      </c>
      <c r="G150" s="84"/>
    </row>
    <row r="151" spans="1:7" ht="24" customHeight="1" x14ac:dyDescent="0.25">
      <c r="A151" s="5">
        <f t="shared" si="7"/>
        <v>120</v>
      </c>
      <c r="B151" s="11">
        <v>43880</v>
      </c>
      <c r="C151" s="12" t="s">
        <v>86</v>
      </c>
      <c r="D151" s="13" t="s">
        <v>43</v>
      </c>
      <c r="E151" s="80" t="s">
        <v>35</v>
      </c>
      <c r="F151" s="81" t="s">
        <v>105</v>
      </c>
      <c r="G151" s="84"/>
    </row>
    <row r="152" spans="1:7" ht="24" customHeight="1" x14ac:dyDescent="0.25">
      <c r="A152" s="5">
        <f t="shared" si="7"/>
        <v>121</v>
      </c>
      <c r="B152" s="11">
        <v>43881</v>
      </c>
      <c r="C152" s="12" t="s">
        <v>77</v>
      </c>
      <c r="D152" s="13" t="s">
        <v>43</v>
      </c>
      <c r="E152" s="80" t="s">
        <v>35</v>
      </c>
      <c r="F152" s="81" t="s">
        <v>105</v>
      </c>
      <c r="G152" s="84"/>
    </row>
    <row r="153" spans="1:7" ht="24" customHeight="1" x14ac:dyDescent="0.25">
      <c r="A153" s="5">
        <f t="shared" si="7"/>
        <v>122</v>
      </c>
      <c r="B153" s="11">
        <v>43882</v>
      </c>
      <c r="C153" s="12" t="s">
        <v>81</v>
      </c>
      <c r="D153" s="13" t="s">
        <v>43</v>
      </c>
      <c r="E153" s="80" t="s">
        <v>35</v>
      </c>
      <c r="F153" s="81" t="s">
        <v>105</v>
      </c>
      <c r="G153" s="84"/>
    </row>
    <row r="154" spans="1:7" ht="24" customHeight="1" x14ac:dyDescent="0.25">
      <c r="A154" s="5">
        <f t="shared" si="7"/>
        <v>123</v>
      </c>
      <c r="B154" s="11">
        <v>43885</v>
      </c>
      <c r="C154" s="12" t="s">
        <v>83</v>
      </c>
      <c r="D154" s="13"/>
      <c r="E154" s="80"/>
      <c r="F154" s="21"/>
      <c r="G154" s="84"/>
    </row>
    <row r="155" spans="1:7" ht="24" customHeight="1" x14ac:dyDescent="0.25">
      <c r="A155" s="5">
        <v>120</v>
      </c>
      <c r="B155" s="11">
        <v>43886</v>
      </c>
      <c r="C155" s="12" t="s">
        <v>85</v>
      </c>
      <c r="D155" s="13">
        <v>61</v>
      </c>
      <c r="E155" s="80"/>
      <c r="F155" s="21" t="s">
        <v>104</v>
      </c>
      <c r="G155" s="84"/>
    </row>
    <row r="156" spans="1:7" ht="24" customHeight="1" x14ac:dyDescent="0.25">
      <c r="A156" s="5">
        <v>121</v>
      </c>
      <c r="B156" s="11">
        <v>43887</v>
      </c>
      <c r="C156" s="12" t="s">
        <v>86</v>
      </c>
      <c r="D156" s="13"/>
      <c r="E156" s="80"/>
      <c r="F156" s="21"/>
      <c r="G156" s="84"/>
    </row>
    <row r="157" spans="1:7" ht="24" customHeight="1" x14ac:dyDescent="0.25">
      <c r="A157" s="5">
        <f t="shared" si="7"/>
        <v>122</v>
      </c>
      <c r="B157" s="11">
        <v>43888</v>
      </c>
      <c r="C157" s="12" t="s">
        <v>77</v>
      </c>
      <c r="D157" s="13">
        <v>62</v>
      </c>
      <c r="E157" s="80"/>
      <c r="F157" s="21" t="s">
        <v>106</v>
      </c>
      <c r="G157" s="84"/>
    </row>
    <row r="158" spans="1:7" ht="24" customHeight="1" x14ac:dyDescent="0.25">
      <c r="A158" s="5">
        <f t="shared" si="7"/>
        <v>123</v>
      </c>
      <c r="B158" s="11">
        <v>43889</v>
      </c>
      <c r="C158" s="12" t="s">
        <v>81</v>
      </c>
      <c r="D158" s="13"/>
      <c r="E158" s="80"/>
      <c r="F158" s="21"/>
      <c r="G158" s="84"/>
    </row>
    <row r="159" spans="1:7" ht="24" customHeight="1" x14ac:dyDescent="0.25">
      <c r="A159" s="5">
        <f t="shared" si="7"/>
        <v>124</v>
      </c>
      <c r="B159" s="11">
        <v>43892</v>
      </c>
      <c r="C159" s="12" t="s">
        <v>83</v>
      </c>
      <c r="D159" s="13">
        <v>63</v>
      </c>
      <c r="E159" s="80"/>
      <c r="F159" s="21" t="s">
        <v>107</v>
      </c>
      <c r="G159" s="84"/>
    </row>
    <row r="160" spans="1:7" ht="24" customHeight="1" x14ac:dyDescent="0.25">
      <c r="A160" s="5">
        <f t="shared" si="7"/>
        <v>125</v>
      </c>
      <c r="B160" s="11">
        <v>43893</v>
      </c>
      <c r="C160" s="12" t="s">
        <v>85</v>
      </c>
      <c r="D160" s="13"/>
      <c r="E160" s="80"/>
      <c r="F160" s="21"/>
      <c r="G160" s="84"/>
    </row>
    <row r="161" spans="1:7" ht="24" customHeight="1" x14ac:dyDescent="0.25">
      <c r="A161" s="5">
        <v>122</v>
      </c>
      <c r="B161" s="11">
        <v>43894</v>
      </c>
      <c r="C161" s="12" t="s">
        <v>86</v>
      </c>
      <c r="D161" s="13">
        <v>64</v>
      </c>
      <c r="E161" s="80"/>
      <c r="F161" s="82" t="s">
        <v>108</v>
      </c>
      <c r="G161" s="84" t="s">
        <v>24</v>
      </c>
    </row>
    <row r="162" spans="1:7" ht="24" customHeight="1" x14ac:dyDescent="0.25">
      <c r="A162" s="5">
        <v>123</v>
      </c>
      <c r="B162" s="11">
        <v>43895</v>
      </c>
      <c r="C162" s="12" t="s">
        <v>77</v>
      </c>
      <c r="D162" s="13"/>
      <c r="E162" s="80"/>
      <c r="F162" s="21"/>
      <c r="G162" s="84"/>
    </row>
    <row r="163" spans="1:7" ht="24" customHeight="1" x14ac:dyDescent="0.25">
      <c r="A163" s="5">
        <f t="shared" si="7"/>
        <v>124</v>
      </c>
      <c r="B163" s="11">
        <v>43896</v>
      </c>
      <c r="C163" s="12" t="s">
        <v>81</v>
      </c>
      <c r="D163" s="13">
        <v>65</v>
      </c>
      <c r="E163" s="80"/>
      <c r="F163" s="21" t="s">
        <v>109</v>
      </c>
      <c r="G163" s="84"/>
    </row>
    <row r="164" spans="1:7" ht="24" customHeight="1" x14ac:dyDescent="0.25">
      <c r="A164" s="5">
        <f t="shared" si="7"/>
        <v>125</v>
      </c>
      <c r="B164" s="11">
        <v>43899</v>
      </c>
      <c r="C164" s="12" t="s">
        <v>83</v>
      </c>
      <c r="D164" s="13"/>
      <c r="E164" s="80"/>
      <c r="F164" s="21"/>
      <c r="G164" s="84"/>
    </row>
    <row r="165" spans="1:7" ht="24" customHeight="1" x14ac:dyDescent="0.25">
      <c r="A165" s="5">
        <f t="shared" si="7"/>
        <v>126</v>
      </c>
      <c r="B165" s="11">
        <v>43900</v>
      </c>
      <c r="C165" s="12" t="s">
        <v>85</v>
      </c>
      <c r="D165" s="13">
        <v>66</v>
      </c>
      <c r="E165" s="80"/>
      <c r="F165" s="21" t="s">
        <v>110</v>
      </c>
      <c r="G165" s="84"/>
    </row>
    <row r="166" spans="1:7" ht="24" customHeight="1" x14ac:dyDescent="0.25">
      <c r="A166" s="5">
        <f t="shared" si="7"/>
        <v>127</v>
      </c>
      <c r="B166" s="11">
        <v>43901</v>
      </c>
      <c r="C166" s="12" t="s">
        <v>86</v>
      </c>
      <c r="D166" s="13"/>
      <c r="E166" s="68" t="s">
        <v>32</v>
      </c>
      <c r="F166" s="91"/>
      <c r="G166" s="84"/>
    </row>
    <row r="167" spans="1:7" ht="24" customHeight="1" x14ac:dyDescent="0.25">
      <c r="A167" s="5">
        <v>124</v>
      </c>
      <c r="B167" s="11">
        <v>43902</v>
      </c>
      <c r="C167" s="12" t="s">
        <v>77</v>
      </c>
      <c r="D167" s="13">
        <v>67</v>
      </c>
      <c r="E167" s="80"/>
      <c r="F167" s="82" t="s">
        <v>110</v>
      </c>
      <c r="G167" s="84" t="s">
        <v>24</v>
      </c>
    </row>
    <row r="168" spans="1:7" ht="24" customHeight="1" x14ac:dyDescent="0.25">
      <c r="A168" s="5">
        <v>125</v>
      </c>
      <c r="B168" s="11">
        <v>43903</v>
      </c>
      <c r="C168" s="12" t="s">
        <v>81</v>
      </c>
      <c r="D168" s="13"/>
      <c r="E168" s="80"/>
      <c r="F168" s="21"/>
      <c r="G168" s="84"/>
    </row>
    <row r="169" spans="1:7" ht="24" customHeight="1" x14ac:dyDescent="0.25">
      <c r="A169" s="5">
        <f t="shared" si="7"/>
        <v>126</v>
      </c>
      <c r="B169" s="11">
        <v>43906</v>
      </c>
      <c r="C169" s="12" t="s">
        <v>83</v>
      </c>
      <c r="D169" s="13">
        <v>68</v>
      </c>
      <c r="E169" s="80"/>
      <c r="F169" s="21" t="s">
        <v>111</v>
      </c>
      <c r="G169" s="84"/>
    </row>
    <row r="170" spans="1:7" ht="24" customHeight="1" x14ac:dyDescent="0.25">
      <c r="A170" s="5">
        <f t="shared" si="7"/>
        <v>127</v>
      </c>
      <c r="B170" s="11">
        <v>43907</v>
      </c>
      <c r="C170" s="12" t="s">
        <v>85</v>
      </c>
      <c r="D170" s="13"/>
      <c r="E170" s="80"/>
      <c r="F170" s="21"/>
      <c r="G170" s="84"/>
    </row>
    <row r="171" spans="1:7" ht="24" customHeight="1" x14ac:dyDescent="0.25">
      <c r="A171" s="5">
        <f t="shared" si="7"/>
        <v>128</v>
      </c>
      <c r="B171" s="11">
        <v>43908</v>
      </c>
      <c r="C171" s="12" t="s">
        <v>86</v>
      </c>
      <c r="D171" s="13">
        <v>69</v>
      </c>
      <c r="E171" s="80"/>
      <c r="F171" s="21" t="s">
        <v>112</v>
      </c>
      <c r="G171" s="96" t="s">
        <v>113</v>
      </c>
    </row>
    <row r="172" spans="1:7" ht="24" customHeight="1" x14ac:dyDescent="0.25">
      <c r="A172" s="5">
        <f t="shared" si="7"/>
        <v>129</v>
      </c>
      <c r="B172" s="11">
        <v>43909</v>
      </c>
      <c r="C172" s="12" t="s">
        <v>77</v>
      </c>
      <c r="D172" s="13"/>
      <c r="E172" s="80"/>
      <c r="F172" s="21"/>
    </row>
    <row r="173" spans="1:7" ht="24" customHeight="1" x14ac:dyDescent="0.25">
      <c r="A173" s="5">
        <v>126</v>
      </c>
      <c r="B173" s="11">
        <v>43910</v>
      </c>
      <c r="C173" s="12" t="s">
        <v>81</v>
      </c>
      <c r="D173" s="13">
        <v>70</v>
      </c>
      <c r="E173" s="80"/>
      <c r="F173" s="67" t="s">
        <v>114</v>
      </c>
      <c r="G173" s="84"/>
    </row>
    <row r="174" spans="1:7" ht="24" customHeight="1" x14ac:dyDescent="0.25">
      <c r="A174" s="5">
        <v>127</v>
      </c>
      <c r="B174" s="11">
        <v>43913</v>
      </c>
      <c r="C174" s="12" t="s">
        <v>83</v>
      </c>
      <c r="D174" s="13"/>
      <c r="E174" s="80"/>
      <c r="F174" s="83"/>
      <c r="G174" s="84"/>
    </row>
    <row r="175" spans="1:7" ht="24" customHeight="1" x14ac:dyDescent="0.25">
      <c r="A175" s="5">
        <f t="shared" ref="A175:A214" si="8">A174+1</f>
        <v>128</v>
      </c>
      <c r="B175" s="11">
        <v>43914</v>
      </c>
      <c r="C175" s="12" t="s">
        <v>85</v>
      </c>
      <c r="D175" s="13">
        <v>71</v>
      </c>
      <c r="E175" s="80"/>
      <c r="F175" s="21" t="s">
        <v>115</v>
      </c>
      <c r="G175" s="84"/>
    </row>
    <row r="176" spans="1:7" ht="24" customHeight="1" x14ac:dyDescent="0.25">
      <c r="A176" s="5">
        <f t="shared" si="8"/>
        <v>129</v>
      </c>
      <c r="B176" s="11">
        <v>43915</v>
      </c>
      <c r="C176" s="12" t="s">
        <v>86</v>
      </c>
      <c r="D176" s="13"/>
      <c r="E176" s="80"/>
      <c r="F176" s="21"/>
      <c r="G176" s="84"/>
    </row>
    <row r="177" spans="1:7" ht="24" customHeight="1" x14ac:dyDescent="0.25">
      <c r="A177" s="5">
        <f t="shared" si="8"/>
        <v>130</v>
      </c>
      <c r="B177" s="11">
        <v>43916</v>
      </c>
      <c r="C177" s="12" t="s">
        <v>77</v>
      </c>
      <c r="D177" s="13">
        <v>72</v>
      </c>
      <c r="E177" s="80"/>
      <c r="F177" s="21" t="s">
        <v>115</v>
      </c>
      <c r="G177" s="84"/>
    </row>
    <row r="178" spans="1:7" ht="24" customHeight="1" x14ac:dyDescent="0.25">
      <c r="A178" s="5">
        <f t="shared" si="8"/>
        <v>131</v>
      </c>
      <c r="B178" s="11">
        <v>43917</v>
      </c>
      <c r="C178" s="12" t="s">
        <v>81</v>
      </c>
      <c r="D178" s="13"/>
      <c r="E178" s="80"/>
      <c r="F178" s="21"/>
      <c r="G178" s="84"/>
    </row>
    <row r="179" spans="1:7" ht="24" customHeight="1" x14ac:dyDescent="0.25">
      <c r="A179" s="5">
        <v>128</v>
      </c>
      <c r="B179" s="11">
        <v>43920</v>
      </c>
      <c r="C179" s="12" t="s">
        <v>83</v>
      </c>
      <c r="D179" s="13">
        <v>73</v>
      </c>
      <c r="E179" s="80"/>
      <c r="F179" s="21" t="s">
        <v>116</v>
      </c>
      <c r="G179" s="84"/>
    </row>
    <row r="180" spans="1:7" ht="24" customHeight="1" x14ac:dyDescent="0.25">
      <c r="A180" s="5">
        <v>129</v>
      </c>
      <c r="B180" s="11">
        <v>43921</v>
      </c>
      <c r="C180" s="12" t="s">
        <v>85</v>
      </c>
      <c r="D180" s="13"/>
      <c r="E180" s="80"/>
      <c r="F180" s="21"/>
      <c r="G180" s="84"/>
    </row>
    <row r="181" spans="1:7" ht="24" customHeight="1" x14ac:dyDescent="0.25">
      <c r="A181" s="5">
        <f t="shared" si="8"/>
        <v>130</v>
      </c>
      <c r="B181" s="11">
        <v>43922</v>
      </c>
      <c r="C181" s="12" t="s">
        <v>86</v>
      </c>
      <c r="D181" s="13">
        <v>74</v>
      </c>
      <c r="E181" s="80"/>
      <c r="F181" s="82" t="s">
        <v>116</v>
      </c>
      <c r="G181" s="84" t="s">
        <v>24</v>
      </c>
    </row>
    <row r="182" spans="1:7" ht="24" customHeight="1" x14ac:dyDescent="0.25">
      <c r="A182" s="5">
        <f t="shared" si="8"/>
        <v>131</v>
      </c>
      <c r="B182" s="11">
        <v>43923</v>
      </c>
      <c r="C182" s="12" t="s">
        <v>77</v>
      </c>
      <c r="D182" s="13"/>
      <c r="E182" s="80"/>
      <c r="F182" s="21"/>
      <c r="G182" s="84"/>
    </row>
    <row r="183" spans="1:7" ht="24" customHeight="1" x14ac:dyDescent="0.25">
      <c r="A183" s="5">
        <f t="shared" si="8"/>
        <v>132</v>
      </c>
      <c r="B183" s="11">
        <v>43924</v>
      </c>
      <c r="C183" s="12" t="s">
        <v>81</v>
      </c>
      <c r="D183" s="13">
        <v>75</v>
      </c>
      <c r="E183" s="80"/>
      <c r="F183" s="21" t="s">
        <v>117</v>
      </c>
      <c r="G183" s="84"/>
    </row>
    <row r="184" spans="1:7" ht="24" customHeight="1" x14ac:dyDescent="0.25">
      <c r="A184" s="5">
        <f t="shared" si="8"/>
        <v>133</v>
      </c>
      <c r="B184" s="11">
        <v>43927</v>
      </c>
      <c r="C184" s="12" t="s">
        <v>83</v>
      </c>
      <c r="D184" s="13" t="s">
        <v>43</v>
      </c>
      <c r="E184" s="80" t="s">
        <v>35</v>
      </c>
      <c r="F184" s="81" t="s">
        <v>118</v>
      </c>
      <c r="G184" s="84"/>
    </row>
    <row r="185" spans="1:7" ht="24" customHeight="1" x14ac:dyDescent="0.25">
      <c r="A185" s="5">
        <v>130</v>
      </c>
      <c r="B185" s="11">
        <v>43928</v>
      </c>
      <c r="C185" s="12" t="s">
        <v>85</v>
      </c>
      <c r="D185" s="13" t="s">
        <v>43</v>
      </c>
      <c r="E185" s="80" t="s">
        <v>35</v>
      </c>
      <c r="F185" s="81" t="s">
        <v>118</v>
      </c>
      <c r="G185" s="84"/>
    </row>
    <row r="186" spans="1:7" ht="24" customHeight="1" x14ac:dyDescent="0.25">
      <c r="A186" s="5">
        <v>131</v>
      </c>
      <c r="B186" s="11">
        <v>43929</v>
      </c>
      <c r="C186" s="12" t="s">
        <v>86</v>
      </c>
      <c r="D186" s="13" t="s">
        <v>43</v>
      </c>
      <c r="E186" s="80" t="s">
        <v>35</v>
      </c>
      <c r="F186" s="81" t="s">
        <v>118</v>
      </c>
      <c r="G186" s="84"/>
    </row>
    <row r="187" spans="1:7" ht="24" customHeight="1" x14ac:dyDescent="0.25">
      <c r="A187" s="5">
        <f t="shared" si="8"/>
        <v>132</v>
      </c>
      <c r="B187" s="11">
        <v>43930</v>
      </c>
      <c r="C187" s="12" t="s">
        <v>77</v>
      </c>
      <c r="D187" s="13" t="s">
        <v>43</v>
      </c>
      <c r="E187" s="80" t="s">
        <v>35</v>
      </c>
      <c r="F187" s="81" t="s">
        <v>118</v>
      </c>
      <c r="G187" s="84"/>
    </row>
    <row r="188" spans="1:7" ht="24" customHeight="1" x14ac:dyDescent="0.25">
      <c r="A188" s="5">
        <f t="shared" si="8"/>
        <v>133</v>
      </c>
      <c r="B188" s="11">
        <v>43931</v>
      </c>
      <c r="C188" s="12" t="s">
        <v>81</v>
      </c>
      <c r="D188" s="13" t="s">
        <v>43</v>
      </c>
      <c r="E188" s="80" t="s">
        <v>35</v>
      </c>
      <c r="F188" s="81" t="s">
        <v>118</v>
      </c>
      <c r="G188" s="84"/>
    </row>
    <row r="189" spans="1:7" ht="24" customHeight="1" x14ac:dyDescent="0.25">
      <c r="A189" s="5">
        <f t="shared" si="8"/>
        <v>134</v>
      </c>
      <c r="B189" s="11">
        <v>43934</v>
      </c>
      <c r="C189" s="12" t="s">
        <v>83</v>
      </c>
      <c r="D189" s="13"/>
      <c r="E189" s="15" t="s">
        <v>28</v>
      </c>
      <c r="F189" s="21"/>
      <c r="G189" s="84"/>
    </row>
    <row r="190" spans="1:7" ht="24" customHeight="1" x14ac:dyDescent="0.25">
      <c r="A190" s="5">
        <f t="shared" si="8"/>
        <v>135</v>
      </c>
      <c r="B190" s="11">
        <v>43935</v>
      </c>
      <c r="C190" s="12" t="s">
        <v>85</v>
      </c>
      <c r="D190" s="13">
        <v>76</v>
      </c>
      <c r="E190" s="80"/>
      <c r="F190" s="21" t="s">
        <v>117</v>
      </c>
      <c r="G190" s="84"/>
    </row>
    <row r="191" spans="1:7" ht="24" customHeight="1" x14ac:dyDescent="0.25">
      <c r="A191" s="5">
        <v>132</v>
      </c>
      <c r="B191" s="11">
        <v>43936</v>
      </c>
      <c r="C191" s="12" t="s">
        <v>86</v>
      </c>
      <c r="D191" s="13"/>
      <c r="E191" s="80"/>
      <c r="F191" s="21"/>
      <c r="G191" s="84"/>
    </row>
    <row r="192" spans="1:7" ht="24" customHeight="1" x14ac:dyDescent="0.25">
      <c r="A192" s="5">
        <v>133</v>
      </c>
      <c r="B192" s="11">
        <v>43937</v>
      </c>
      <c r="C192" s="12" t="s">
        <v>77</v>
      </c>
      <c r="D192" s="13">
        <v>77</v>
      </c>
      <c r="E192" s="80"/>
      <c r="F192" s="21" t="s">
        <v>117</v>
      </c>
      <c r="G192" s="84"/>
    </row>
    <row r="193" spans="1:7" ht="24" customHeight="1" x14ac:dyDescent="0.25">
      <c r="A193" s="5">
        <f t="shared" si="8"/>
        <v>134</v>
      </c>
      <c r="B193" s="11">
        <v>43938</v>
      </c>
      <c r="C193" s="12" t="s">
        <v>81</v>
      </c>
      <c r="D193" s="13"/>
      <c r="E193" s="80"/>
      <c r="F193" s="21"/>
      <c r="G193" s="84"/>
    </row>
    <row r="194" spans="1:7" ht="24" customHeight="1" x14ac:dyDescent="0.25">
      <c r="A194" s="5">
        <f t="shared" si="8"/>
        <v>135</v>
      </c>
      <c r="B194" s="11">
        <v>43941</v>
      </c>
      <c r="C194" s="12" t="s">
        <v>83</v>
      </c>
      <c r="D194" s="13">
        <v>78</v>
      </c>
      <c r="E194" s="80"/>
      <c r="F194" s="21" t="s">
        <v>119</v>
      </c>
      <c r="G194" s="84"/>
    </row>
    <row r="195" spans="1:7" ht="24" customHeight="1" x14ac:dyDescent="0.25">
      <c r="A195" s="5">
        <f t="shared" si="8"/>
        <v>136</v>
      </c>
      <c r="B195" s="11">
        <v>43942</v>
      </c>
      <c r="C195" s="12" t="s">
        <v>85</v>
      </c>
      <c r="D195" s="13"/>
      <c r="E195" s="80"/>
      <c r="F195" s="21"/>
      <c r="G195" s="84"/>
    </row>
    <row r="196" spans="1:7" ht="24" customHeight="1" x14ac:dyDescent="0.25">
      <c r="A196" s="5">
        <f t="shared" si="8"/>
        <v>137</v>
      </c>
      <c r="B196" s="11">
        <v>43943</v>
      </c>
      <c r="C196" s="12" t="s">
        <v>86</v>
      </c>
      <c r="D196" s="13">
        <v>79</v>
      </c>
      <c r="E196" s="80"/>
      <c r="F196" s="67" t="s">
        <v>120</v>
      </c>
      <c r="G196" s="84"/>
    </row>
    <row r="197" spans="1:7" ht="24" customHeight="1" x14ac:dyDescent="0.25">
      <c r="A197" s="5">
        <v>134</v>
      </c>
      <c r="B197" s="11">
        <v>43944</v>
      </c>
      <c r="C197" s="12" t="s">
        <v>77</v>
      </c>
      <c r="D197" s="13"/>
      <c r="E197" s="80"/>
      <c r="F197" s="83"/>
      <c r="G197" s="84"/>
    </row>
    <row r="198" spans="1:7" ht="24" customHeight="1" x14ac:dyDescent="0.25">
      <c r="A198" s="5">
        <v>135</v>
      </c>
      <c r="B198" s="11">
        <v>43945</v>
      </c>
      <c r="C198" s="12" t="s">
        <v>81</v>
      </c>
      <c r="D198" s="13">
        <v>80</v>
      </c>
      <c r="E198" s="80" t="s">
        <v>121</v>
      </c>
      <c r="F198" s="21" t="s">
        <v>122</v>
      </c>
      <c r="G198" s="84"/>
    </row>
    <row r="199" spans="1:7" ht="24" customHeight="1" x14ac:dyDescent="0.25">
      <c r="A199" s="5">
        <f t="shared" si="8"/>
        <v>136</v>
      </c>
      <c r="B199" s="11">
        <v>43948</v>
      </c>
      <c r="C199" s="12" t="s">
        <v>83</v>
      </c>
      <c r="D199" s="13"/>
      <c r="E199" s="80" t="s">
        <v>121</v>
      </c>
      <c r="F199" s="21" t="s">
        <v>122</v>
      </c>
      <c r="G199" s="84"/>
    </row>
    <row r="200" spans="1:7" ht="24" customHeight="1" x14ac:dyDescent="0.25">
      <c r="A200" s="5">
        <f t="shared" si="8"/>
        <v>137</v>
      </c>
      <c r="B200" s="11">
        <v>43949</v>
      </c>
      <c r="C200" s="12" t="s">
        <v>85</v>
      </c>
      <c r="D200" s="13">
        <v>81</v>
      </c>
      <c r="E200" s="80" t="s">
        <v>121</v>
      </c>
      <c r="F200" s="21" t="s">
        <v>122</v>
      </c>
      <c r="G200" s="84"/>
    </row>
    <row r="201" spans="1:7" ht="24" customHeight="1" x14ac:dyDescent="0.25">
      <c r="A201" s="5">
        <f t="shared" si="8"/>
        <v>138</v>
      </c>
      <c r="B201" s="11">
        <v>43950</v>
      </c>
      <c r="C201" s="12" t="s">
        <v>86</v>
      </c>
      <c r="D201" s="13"/>
      <c r="E201" s="80" t="s">
        <v>121</v>
      </c>
      <c r="F201" s="21" t="s">
        <v>122</v>
      </c>
      <c r="G201" s="84"/>
    </row>
    <row r="202" spans="1:7" ht="24" customHeight="1" x14ac:dyDescent="0.25">
      <c r="A202" s="5">
        <f t="shared" si="8"/>
        <v>139</v>
      </c>
      <c r="B202" s="11">
        <v>43951</v>
      </c>
      <c r="C202" s="12" t="s">
        <v>77</v>
      </c>
      <c r="D202" s="13">
        <v>82</v>
      </c>
      <c r="E202" s="80"/>
      <c r="F202" s="81" t="s">
        <v>123</v>
      </c>
      <c r="G202" s="84"/>
    </row>
    <row r="203" spans="1:7" ht="24" customHeight="1" x14ac:dyDescent="0.25">
      <c r="A203" s="5">
        <v>136</v>
      </c>
      <c r="B203" s="11">
        <v>43952</v>
      </c>
      <c r="C203" s="12" t="s">
        <v>81</v>
      </c>
      <c r="D203" s="13">
        <v>83</v>
      </c>
      <c r="E203" s="80"/>
      <c r="F203" s="81" t="s">
        <v>123</v>
      </c>
      <c r="G203" s="84"/>
    </row>
    <row r="204" spans="1:7" ht="24" customHeight="1" x14ac:dyDescent="0.25">
      <c r="A204" s="5">
        <v>137</v>
      </c>
      <c r="B204" s="11">
        <v>43955</v>
      </c>
      <c r="C204" s="12" t="s">
        <v>83</v>
      </c>
      <c r="D204" s="13"/>
      <c r="E204" s="15" t="s">
        <v>28</v>
      </c>
      <c r="F204" s="21"/>
      <c r="G204" s="84"/>
    </row>
    <row r="205" spans="1:7" ht="24" customHeight="1" x14ac:dyDescent="0.25">
      <c r="A205" s="5">
        <f t="shared" si="8"/>
        <v>138</v>
      </c>
      <c r="B205" s="11">
        <v>43956</v>
      </c>
      <c r="C205" s="12" t="s">
        <v>85</v>
      </c>
      <c r="D205" s="13">
        <v>84</v>
      </c>
      <c r="E205" s="15" t="s">
        <v>26</v>
      </c>
      <c r="F205" s="21" t="s">
        <v>124</v>
      </c>
      <c r="G205" s="84"/>
    </row>
    <row r="206" spans="1:7" ht="24" customHeight="1" x14ac:dyDescent="0.25">
      <c r="A206" s="5">
        <f t="shared" si="8"/>
        <v>139</v>
      </c>
      <c r="B206" s="11">
        <v>43957</v>
      </c>
      <c r="C206" s="12" t="s">
        <v>86</v>
      </c>
      <c r="D206" s="13"/>
      <c r="E206" s="80"/>
      <c r="F206" s="21"/>
      <c r="G206" s="84"/>
    </row>
    <row r="207" spans="1:7" ht="24" customHeight="1" x14ac:dyDescent="0.25">
      <c r="A207" s="5">
        <f t="shared" si="8"/>
        <v>140</v>
      </c>
      <c r="B207" s="11">
        <v>43958</v>
      </c>
      <c r="C207" s="12" t="s">
        <v>77</v>
      </c>
      <c r="D207" s="13">
        <v>85</v>
      </c>
      <c r="E207" s="80"/>
      <c r="F207" s="21" t="s">
        <v>124</v>
      </c>
      <c r="G207" s="84"/>
    </row>
    <row r="208" spans="1:7" ht="24" customHeight="1" x14ac:dyDescent="0.25">
      <c r="A208" s="5">
        <f t="shared" si="8"/>
        <v>141</v>
      </c>
      <c r="B208" s="11">
        <v>43959</v>
      </c>
      <c r="C208" s="12" t="s">
        <v>81</v>
      </c>
      <c r="D208" s="13"/>
      <c r="E208" s="80"/>
      <c r="F208" s="21"/>
      <c r="G208" s="84"/>
    </row>
    <row r="209" spans="1:7" ht="24" customHeight="1" x14ac:dyDescent="0.25">
      <c r="A209" s="5">
        <v>138</v>
      </c>
      <c r="B209" s="11">
        <v>43962</v>
      </c>
      <c r="C209" s="12" t="s">
        <v>83</v>
      </c>
      <c r="D209" s="13">
        <v>86</v>
      </c>
      <c r="E209" s="80"/>
      <c r="F209" s="21" t="s">
        <v>125</v>
      </c>
      <c r="G209" s="84"/>
    </row>
    <row r="210" spans="1:7" ht="24" customHeight="1" x14ac:dyDescent="0.25">
      <c r="A210" s="5">
        <v>139</v>
      </c>
      <c r="B210" s="11">
        <v>43963</v>
      </c>
      <c r="C210" s="12" t="s">
        <v>85</v>
      </c>
      <c r="D210" s="13"/>
      <c r="E210" s="80"/>
      <c r="F210" s="21"/>
      <c r="G210" s="84"/>
    </row>
    <row r="211" spans="1:7" ht="24" customHeight="1" x14ac:dyDescent="0.25">
      <c r="A211" s="5">
        <f t="shared" si="8"/>
        <v>140</v>
      </c>
      <c r="B211" s="11">
        <v>43964</v>
      </c>
      <c r="C211" s="12" t="s">
        <v>86</v>
      </c>
      <c r="D211" s="13">
        <v>87</v>
      </c>
      <c r="E211" s="80"/>
      <c r="F211" s="21" t="s">
        <v>125</v>
      </c>
      <c r="G211" s="84"/>
    </row>
    <row r="212" spans="1:7" ht="24" customHeight="1" x14ac:dyDescent="0.25">
      <c r="A212" s="5">
        <f t="shared" si="8"/>
        <v>141</v>
      </c>
      <c r="B212" s="11">
        <v>43965</v>
      </c>
      <c r="C212" s="12" t="s">
        <v>77</v>
      </c>
      <c r="D212" s="13"/>
      <c r="E212" s="80"/>
      <c r="F212" s="21"/>
      <c r="G212" s="84"/>
    </row>
    <row r="213" spans="1:7" ht="24" customHeight="1" x14ac:dyDescent="0.25">
      <c r="A213" s="5">
        <f t="shared" si="8"/>
        <v>142</v>
      </c>
      <c r="B213" s="11">
        <v>43966</v>
      </c>
      <c r="C213" s="12" t="s">
        <v>81</v>
      </c>
      <c r="D213" s="13">
        <v>88</v>
      </c>
      <c r="E213" s="80"/>
      <c r="F213" s="21" t="s">
        <v>125</v>
      </c>
      <c r="G213" s="84"/>
    </row>
    <row r="214" spans="1:7" ht="24" customHeight="1" x14ac:dyDescent="0.25">
      <c r="A214" s="5">
        <f t="shared" si="8"/>
        <v>143</v>
      </c>
      <c r="B214" s="11">
        <v>43969</v>
      </c>
      <c r="C214" s="12" t="s">
        <v>83</v>
      </c>
      <c r="D214" s="13"/>
      <c r="E214" s="80"/>
      <c r="F214" s="21"/>
      <c r="G214" s="84"/>
    </row>
    <row r="215" spans="1:7" ht="24" customHeight="1" x14ac:dyDescent="0.25">
      <c r="A215" s="5">
        <v>140</v>
      </c>
      <c r="B215" s="11">
        <v>43970</v>
      </c>
      <c r="C215" s="12" t="s">
        <v>85</v>
      </c>
      <c r="D215" s="13">
        <v>89</v>
      </c>
      <c r="E215" s="80"/>
      <c r="F215" s="67" t="s">
        <v>126</v>
      </c>
      <c r="G215" s="84"/>
    </row>
    <row r="216" spans="1:7" ht="24" customHeight="1" x14ac:dyDescent="0.25">
      <c r="A216" s="5">
        <v>141</v>
      </c>
      <c r="B216" s="11">
        <v>43971</v>
      </c>
      <c r="C216" s="12" t="s">
        <v>86</v>
      </c>
      <c r="D216" s="13">
        <v>90</v>
      </c>
      <c r="E216" s="80"/>
      <c r="F216" s="67" t="s">
        <v>127</v>
      </c>
      <c r="G216" s="84"/>
    </row>
    <row r="217" spans="1:7" ht="24" customHeight="1" x14ac:dyDescent="0.25">
      <c r="E217" s="80"/>
      <c r="F217" s="81"/>
      <c r="G217" s="17"/>
    </row>
    <row r="218" spans="1:7" ht="24" customHeight="1" x14ac:dyDescent="0.25">
      <c r="E218" s="80"/>
      <c r="F218" s="81"/>
      <c r="G218" s="17"/>
    </row>
    <row r="219" spans="1:7" ht="24" customHeight="1" x14ac:dyDescent="0.25">
      <c r="E219" s="80"/>
      <c r="F219" s="81"/>
      <c r="G219" s="17"/>
    </row>
    <row r="220" spans="1:7" ht="24" customHeight="1" x14ac:dyDescent="0.25">
      <c r="E220" s="80"/>
      <c r="F220" s="81"/>
      <c r="G220" s="17"/>
    </row>
    <row r="221" spans="1:7" ht="24" customHeight="1" x14ac:dyDescent="0.25">
      <c r="E221" s="80"/>
      <c r="F221" s="81"/>
      <c r="G221" s="17"/>
    </row>
    <row r="222" spans="1:7" ht="24" customHeight="1" x14ac:dyDescent="0.25">
      <c r="E222" s="80"/>
      <c r="F222" s="81"/>
      <c r="G222" s="17"/>
    </row>
    <row r="223" spans="1:7" ht="24" customHeight="1" x14ac:dyDescent="0.25">
      <c r="E223" s="80"/>
      <c r="F223" s="81"/>
      <c r="G223" s="17"/>
    </row>
    <row r="224" spans="1:7" ht="24" customHeight="1" x14ac:dyDescent="0.25">
      <c r="E224" s="80"/>
      <c r="F224" s="81"/>
      <c r="G224" s="17"/>
    </row>
    <row r="225" spans="5:7" ht="24" customHeight="1" x14ac:dyDescent="0.25">
      <c r="E225" s="80"/>
      <c r="F225" s="81"/>
      <c r="G225" s="17"/>
    </row>
    <row r="226" spans="5:7" ht="24" customHeight="1" x14ac:dyDescent="0.25">
      <c r="E226" s="80"/>
      <c r="F226" s="81"/>
      <c r="G226" s="17"/>
    </row>
    <row r="227" spans="5:7" ht="24" customHeight="1" x14ac:dyDescent="0.25">
      <c r="E227" s="80"/>
      <c r="F227" s="81"/>
      <c r="G227" s="17"/>
    </row>
    <row r="228" spans="5:7" ht="24" customHeight="1" x14ac:dyDescent="0.25">
      <c r="E228" s="80"/>
      <c r="F228" s="81"/>
      <c r="G228" s="17"/>
    </row>
    <row r="229" spans="5:7" ht="24" customHeight="1" x14ac:dyDescent="0.25">
      <c r="E229" s="80"/>
      <c r="F229" s="81"/>
      <c r="G229" s="17"/>
    </row>
    <row r="230" spans="5:7" ht="24" customHeight="1" x14ac:dyDescent="0.25">
      <c r="E230" s="80"/>
      <c r="F230" s="81"/>
      <c r="G230" s="17"/>
    </row>
    <row r="231" spans="5:7" ht="24" customHeight="1" x14ac:dyDescent="0.25">
      <c r="E231" s="80"/>
      <c r="F231" s="81"/>
      <c r="G231" s="17"/>
    </row>
    <row r="232" spans="5:7" ht="24" customHeight="1" x14ac:dyDescent="0.25">
      <c r="E232" s="80"/>
      <c r="F232" s="81"/>
      <c r="G232" s="17"/>
    </row>
    <row r="233" spans="5:7" ht="24" customHeight="1" x14ac:dyDescent="0.25">
      <c r="E233" s="80"/>
      <c r="F233" s="81"/>
      <c r="G233" s="17"/>
    </row>
    <row r="234" spans="5:7" ht="24" customHeight="1" x14ac:dyDescent="0.25">
      <c r="E234" s="80"/>
      <c r="F234" s="81"/>
      <c r="G234" s="17"/>
    </row>
    <row r="235" spans="5:7" ht="24" customHeight="1" x14ac:dyDescent="0.25">
      <c r="E235" s="80"/>
      <c r="F235" s="81"/>
      <c r="G235" s="17"/>
    </row>
    <row r="236" spans="5:7" ht="24" customHeight="1" x14ac:dyDescent="0.25">
      <c r="E236" s="80"/>
      <c r="F236" s="81"/>
      <c r="G236" s="17"/>
    </row>
    <row r="237" spans="5:7" ht="24" customHeight="1" x14ac:dyDescent="0.25">
      <c r="E237" s="80"/>
      <c r="F237" s="81"/>
      <c r="G237" s="17"/>
    </row>
    <row r="238" spans="5:7" ht="24" customHeight="1" x14ac:dyDescent="0.25">
      <c r="E238" s="80"/>
      <c r="F238" s="81"/>
      <c r="G238" s="17"/>
    </row>
    <row r="239" spans="5:7" ht="24" customHeight="1" x14ac:dyDescent="0.25">
      <c r="E239" s="80"/>
      <c r="F239" s="81"/>
      <c r="G239" s="17"/>
    </row>
    <row r="240" spans="5:7" ht="24" customHeight="1" x14ac:dyDescent="0.25">
      <c r="E240" s="80"/>
      <c r="F240" s="81"/>
      <c r="G240" s="17"/>
    </row>
    <row r="241" spans="2:7" ht="24" customHeight="1" x14ac:dyDescent="0.25">
      <c r="E241" s="80"/>
      <c r="F241" s="81"/>
      <c r="G241" s="17"/>
    </row>
    <row r="242" spans="2:7" ht="24" customHeight="1" x14ac:dyDescent="0.25">
      <c r="E242" s="80"/>
      <c r="F242" s="81"/>
      <c r="G242" s="17"/>
    </row>
    <row r="243" spans="2:7" ht="24" customHeight="1" x14ac:dyDescent="0.25">
      <c r="B243" s="6"/>
      <c r="C243" s="6"/>
      <c r="D243" s="6"/>
      <c r="E243" s="80"/>
      <c r="F243" s="81"/>
      <c r="G243" s="17"/>
    </row>
    <row r="244" spans="2:7" ht="24" customHeight="1" x14ac:dyDescent="0.25">
      <c r="B244" s="6"/>
      <c r="C244" s="6"/>
      <c r="D244" s="6"/>
      <c r="E244" s="80"/>
      <c r="F244" s="81"/>
      <c r="G244" s="17"/>
    </row>
    <row r="245" spans="2:7" ht="24" customHeight="1" x14ac:dyDescent="0.25">
      <c r="B245" s="6"/>
      <c r="C245" s="6"/>
      <c r="D245" s="6"/>
      <c r="E245" s="80"/>
      <c r="F245" s="81"/>
      <c r="G245" s="17"/>
    </row>
    <row r="246" spans="2:7" ht="24" customHeight="1" x14ac:dyDescent="0.25">
      <c r="B246" s="6"/>
      <c r="C246" s="6"/>
      <c r="D246" s="6"/>
      <c r="E246" s="80"/>
      <c r="F246" s="81"/>
      <c r="G246" s="17"/>
    </row>
    <row r="247" spans="2:7" ht="24" customHeight="1" x14ac:dyDescent="0.25">
      <c r="B247" s="6"/>
      <c r="C247" s="6"/>
      <c r="D247" s="6"/>
      <c r="E247" s="80"/>
      <c r="F247" s="81"/>
      <c r="G247" s="17"/>
    </row>
    <row r="248" spans="2:7" ht="24" customHeight="1" x14ac:dyDescent="0.25">
      <c r="B248" s="6"/>
      <c r="C248" s="6"/>
      <c r="D248" s="6"/>
      <c r="E248" s="80"/>
      <c r="F248" s="81"/>
      <c r="G248" s="17"/>
    </row>
    <row r="249" spans="2:7" ht="24" customHeight="1" x14ac:dyDescent="0.25">
      <c r="B249" s="6"/>
      <c r="C249" s="6"/>
      <c r="D249" s="6"/>
      <c r="E249" s="80"/>
      <c r="F249" s="81"/>
      <c r="G249" s="17"/>
    </row>
    <row r="250" spans="2:7" ht="24" customHeight="1" x14ac:dyDescent="0.25">
      <c r="B250" s="6"/>
      <c r="C250" s="6"/>
      <c r="D250" s="6"/>
      <c r="E250" s="80"/>
      <c r="F250" s="81"/>
      <c r="G250" s="17"/>
    </row>
    <row r="251" spans="2:7" ht="24" customHeight="1" x14ac:dyDescent="0.25">
      <c r="B251" s="6"/>
      <c r="C251" s="6"/>
      <c r="D251" s="6"/>
      <c r="E251" s="80"/>
      <c r="F251" s="81"/>
      <c r="G251" s="17"/>
    </row>
    <row r="252" spans="2:7" ht="24" customHeight="1" x14ac:dyDescent="0.25">
      <c r="B252" s="6"/>
      <c r="C252" s="6"/>
      <c r="D252" s="6"/>
      <c r="E252" s="80"/>
      <c r="F252" s="81"/>
      <c r="G252" s="17"/>
    </row>
    <row r="253" spans="2:7" ht="24" customHeight="1" x14ac:dyDescent="0.25">
      <c r="B253" s="6"/>
      <c r="C253" s="6"/>
      <c r="D253" s="6"/>
      <c r="E253" s="80"/>
      <c r="F253" s="81"/>
      <c r="G253" s="17"/>
    </row>
    <row r="254" spans="2:7" ht="24" customHeight="1" x14ac:dyDescent="0.25">
      <c r="B254" s="6"/>
      <c r="C254" s="6"/>
      <c r="D254" s="6"/>
      <c r="E254" s="80"/>
      <c r="F254" s="81"/>
      <c r="G254" s="17"/>
    </row>
    <row r="255" spans="2:7" ht="24" customHeight="1" x14ac:dyDescent="0.25">
      <c r="B255" s="6"/>
      <c r="C255" s="6"/>
      <c r="D255" s="6"/>
      <c r="E255" s="80"/>
      <c r="F255" s="81"/>
      <c r="G255" s="17"/>
    </row>
    <row r="256" spans="2:7" ht="24" customHeight="1" x14ac:dyDescent="0.25">
      <c r="B256" s="6"/>
      <c r="C256" s="6"/>
      <c r="D256" s="6"/>
      <c r="E256" s="80"/>
      <c r="F256" s="81"/>
      <c r="G256" s="17"/>
    </row>
    <row r="257" spans="2:7" ht="24" customHeight="1" x14ac:dyDescent="0.25">
      <c r="B257" s="6"/>
      <c r="C257" s="6"/>
      <c r="D257" s="6"/>
      <c r="E257" s="80"/>
      <c r="F257" s="81"/>
      <c r="G257" s="17"/>
    </row>
    <row r="258" spans="2:7" ht="24" customHeight="1" x14ac:dyDescent="0.25">
      <c r="B258" s="6"/>
      <c r="C258" s="6"/>
      <c r="D258" s="6"/>
      <c r="E258" s="80"/>
      <c r="F258" s="81"/>
      <c r="G258" s="17"/>
    </row>
    <row r="259" spans="2:7" ht="24" customHeight="1" x14ac:dyDescent="0.25">
      <c r="B259" s="6"/>
      <c r="C259" s="6"/>
      <c r="D259" s="6"/>
      <c r="E259" s="80"/>
      <c r="F259" s="81"/>
      <c r="G259" s="17"/>
    </row>
    <row r="260" spans="2:7" ht="24" customHeight="1" x14ac:dyDescent="0.25">
      <c r="B260" s="6"/>
      <c r="C260" s="6"/>
      <c r="D260" s="6"/>
      <c r="E260" s="80"/>
      <c r="F260" s="81"/>
      <c r="G260" s="17"/>
    </row>
    <row r="261" spans="2:7" ht="24" customHeight="1" x14ac:dyDescent="0.25">
      <c r="B261" s="11"/>
      <c r="C261" s="12"/>
      <c r="D261" s="13"/>
      <c r="E261" s="80"/>
      <c r="F261" s="81"/>
      <c r="G261" s="17"/>
    </row>
    <row r="262" spans="2:7" ht="24" customHeight="1" x14ac:dyDescent="0.25">
      <c r="B262" s="11"/>
      <c r="C262" s="12"/>
      <c r="D262" s="13"/>
      <c r="E262" s="80"/>
      <c r="F262" s="81"/>
      <c r="G262" s="17"/>
    </row>
    <row r="263" spans="2:7" ht="24" customHeight="1" x14ac:dyDescent="0.25">
      <c r="B263" s="11"/>
      <c r="C263" s="12"/>
      <c r="D263" s="13"/>
      <c r="E263" s="80"/>
      <c r="F263" s="81"/>
      <c r="G263" s="17"/>
    </row>
    <row r="264" spans="2:7" ht="24" customHeight="1" x14ac:dyDescent="0.25">
      <c r="B264" s="11"/>
      <c r="C264" s="12"/>
      <c r="D264" s="13"/>
      <c r="E264" s="80"/>
      <c r="F264" s="81"/>
      <c r="G264" s="17"/>
    </row>
    <row r="265" spans="2:7" ht="24" customHeight="1" x14ac:dyDescent="0.25">
      <c r="B265" s="11"/>
      <c r="C265" s="12"/>
      <c r="D265" s="13"/>
      <c r="E265" s="80"/>
      <c r="F265" s="81"/>
      <c r="G265" s="17"/>
    </row>
    <row r="266" spans="2:7" ht="24" customHeight="1" x14ac:dyDescent="0.25">
      <c r="B266" s="11"/>
      <c r="C266" s="12"/>
      <c r="D266" s="13"/>
      <c r="E266" s="80"/>
      <c r="F266" s="81"/>
      <c r="G266" s="17"/>
    </row>
    <row r="267" spans="2:7" ht="24" customHeight="1" x14ac:dyDescent="0.25">
      <c r="B267" s="18" t="s">
        <v>12</v>
      </c>
      <c r="C267" s="18"/>
      <c r="D267" s="18" t="s">
        <v>128</v>
      </c>
      <c r="E267" s="80"/>
      <c r="F267" s="81"/>
      <c r="G267" s="17"/>
    </row>
    <row r="268" spans="2:7" ht="24" customHeight="1" x14ac:dyDescent="0.25">
      <c r="B268" s="18" t="s">
        <v>9</v>
      </c>
      <c r="C268" s="18"/>
      <c r="D268" s="18" t="s">
        <v>129</v>
      </c>
      <c r="E268" s="80"/>
      <c r="F268" s="81"/>
      <c r="G268" s="17"/>
    </row>
    <row r="269" spans="2:7" ht="24" customHeight="1" x14ac:dyDescent="0.25">
      <c r="B269" s="18" t="s">
        <v>130</v>
      </c>
      <c r="C269" s="18"/>
      <c r="D269" s="18" t="s">
        <v>131</v>
      </c>
      <c r="E269" s="80"/>
      <c r="F269" s="81"/>
      <c r="G269" s="17"/>
    </row>
    <row r="270" spans="2:7" ht="24" customHeight="1" x14ac:dyDescent="0.25">
      <c r="B270" s="18" t="s">
        <v>13</v>
      </c>
      <c r="C270" s="18"/>
      <c r="D270" s="18" t="s">
        <v>132</v>
      </c>
      <c r="E270" s="80"/>
      <c r="F270" s="81"/>
      <c r="G270" s="17"/>
    </row>
    <row r="271" spans="2:7" ht="24" customHeight="1" x14ac:dyDescent="0.25">
      <c r="B271" s="11"/>
      <c r="C271" s="12"/>
      <c r="D271" s="13"/>
      <c r="E271" s="80"/>
      <c r="F271" s="81"/>
      <c r="G271" s="17"/>
    </row>
    <row r="272" spans="2:7" ht="24" customHeight="1" x14ac:dyDescent="0.25">
      <c r="B272" s="11"/>
      <c r="C272" s="12"/>
      <c r="D272" s="13"/>
      <c r="E272" s="80"/>
      <c r="F272" s="81"/>
      <c r="G272" s="17"/>
    </row>
    <row r="273" spans="2:7" ht="24" customHeight="1" x14ac:dyDescent="0.25">
      <c r="B273" s="11"/>
      <c r="C273" s="12"/>
      <c r="D273" s="13"/>
      <c r="E273" s="80"/>
      <c r="F273" s="81"/>
      <c r="G273" s="17"/>
    </row>
  </sheetData>
  <mergeCells count="1">
    <mergeCell ref="G107:G108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Calendar View</vt:lpstr>
      <vt:lpstr>List_View</vt:lpstr>
      <vt:lpstr>Comment</vt:lpstr>
      <vt:lpstr>Date</vt:lpstr>
      <vt:lpstr>'Calendar View'!Print_Area</vt:lpstr>
      <vt:lpstr>Session_Day</vt:lpstr>
      <vt:lpstr>Topic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 Roberts</dc:creator>
  <cp:keywords/>
  <dc:description/>
  <cp:lastModifiedBy>Paige Roberts</cp:lastModifiedBy>
  <cp:revision/>
  <dcterms:created xsi:type="dcterms:W3CDTF">2001-08-10T01:25:35Z</dcterms:created>
  <dcterms:modified xsi:type="dcterms:W3CDTF">2020-01-15T12:14:14Z</dcterms:modified>
  <cp:category/>
  <cp:contentStatus/>
</cp:coreProperties>
</file>